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9de09c822f254df3/Documents - Job/TSU/software/training/Workshop/"/>
    </mc:Choice>
  </mc:AlternateContent>
  <xr:revisionPtr revIDLastSave="1601" documentId="13_ncr:1_{3C2DA5F7-42BD-4F61-8438-8B2AFC5D5FB6}" xr6:coauthVersionLast="47" xr6:coauthVersionMax="47" xr10:uidLastSave="{662E9728-5E64-4FCB-A95A-F72D91E5FBEF}"/>
  <bookViews>
    <workbookView xWindow="-120" yWindow="-120" windowWidth="29040" windowHeight="15720" tabRatio="516" activeTab="3" xr2:uid="{D4999F71-E045-4970-9BDD-39DB74157D5D}"/>
  </bookViews>
  <sheets>
    <sheet name="Subdivisions" sheetId="6" r:id="rId1"/>
    <sheet name="Region 1" sheetId="1" r:id="rId2"/>
    <sheet name="Region 2_matrix" sheetId="2" r:id="rId3"/>
    <sheet name="Region 2_unit" sheetId="5" r:id="rId4"/>
    <sheet name="Region 3" sheetId="3" r:id="rId5"/>
    <sheet name="long" sheetId="4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18" i="4" l="1"/>
  <c r="AG18" i="4"/>
  <c r="K18" i="3"/>
  <c r="J14" i="5"/>
  <c r="K14" i="5" s="1"/>
  <c r="I12" i="5"/>
  <c r="J12" i="5" s="1"/>
  <c r="K12" i="5" s="1"/>
  <c r="L12" i="5" s="1"/>
  <c r="M12" i="5" s="1"/>
  <c r="M14" i="1"/>
  <c r="M15" i="1"/>
  <c r="M13" i="1"/>
  <c r="L14" i="1"/>
  <c r="L15" i="1"/>
  <c r="L13" i="1"/>
  <c r="K15" i="1"/>
  <c r="J15" i="1"/>
  <c r="I15" i="1"/>
  <c r="H15" i="1"/>
  <c r="K14" i="1"/>
  <c r="J14" i="1"/>
  <c r="I14" i="1"/>
  <c r="H14" i="1"/>
  <c r="K13" i="1"/>
  <c r="J13" i="1"/>
  <c r="I13" i="1"/>
  <c r="H13" i="1"/>
  <c r="Q16" i="2"/>
  <c r="I10" i="5" s="1"/>
  <c r="J10" i="5" s="1"/>
  <c r="K10" i="5" s="1"/>
  <c r="L10" i="5" s="1"/>
  <c r="Q15" i="2"/>
  <c r="I9" i="5" s="1"/>
  <c r="J9" i="5" s="1"/>
  <c r="Q35" i="2"/>
  <c r="Q34" i="2"/>
  <c r="Q55" i="2"/>
  <c r="Q54" i="2"/>
  <c r="Q75" i="2"/>
  <c r="Q74" i="2"/>
  <c r="R94" i="2"/>
  <c r="Q94" i="2"/>
  <c r="Q95" i="2"/>
  <c r="Q93" i="2"/>
  <c r="Q92" i="2"/>
  <c r="N26" i="5"/>
  <c r="N25" i="5"/>
  <c r="N24" i="5"/>
  <c r="N23" i="5"/>
  <c r="M22" i="5"/>
  <c r="N22" i="5" s="1"/>
  <c r="M21" i="5"/>
  <c r="N21" i="5" s="1"/>
  <c r="M20" i="5"/>
  <c r="N20" i="5" s="1"/>
  <c r="L19" i="5"/>
  <c r="N19" i="5" s="1"/>
  <c r="L18" i="5"/>
  <c r="N18" i="5" s="1"/>
  <c r="L17" i="5"/>
  <c r="M17" i="5" s="1"/>
  <c r="K16" i="5"/>
  <c r="N16" i="5" s="1"/>
  <c r="K15" i="5"/>
  <c r="N15" i="5" s="1"/>
  <c r="J13" i="5"/>
  <c r="K13" i="5" s="1"/>
  <c r="R54" i="2"/>
  <c r="R34" i="2"/>
  <c r="N12" i="5" l="1"/>
  <c r="K9" i="5"/>
  <c r="L9" i="5" s="1"/>
  <c r="M9" i="5" s="1"/>
  <c r="N9" i="5" s="1"/>
  <c r="R15" i="2"/>
  <c r="R74" i="2"/>
  <c r="M10" i="5"/>
  <c r="N10" i="5" s="1"/>
  <c r="L13" i="5"/>
  <c r="L14" i="5"/>
  <c r="M14" i="5"/>
  <c r="M19" i="5"/>
  <c r="M18" i="5"/>
  <c r="N17" i="5"/>
  <c r="M13" i="5"/>
  <c r="L16" i="5"/>
  <c r="M16" i="5"/>
  <c r="L15" i="5"/>
  <c r="M15" i="5"/>
  <c r="O19" i="2" l="1"/>
  <c r="O20" i="2" s="1"/>
  <c r="N19" i="2"/>
  <c r="N36" i="2" s="1"/>
  <c r="M19" i="2"/>
  <c r="M20" i="2" s="1"/>
  <c r="L19" i="2"/>
  <c r="L20" i="2" s="1"/>
  <c r="H19" i="2"/>
  <c r="H30" i="2" s="1"/>
  <c r="H38" i="2" s="1"/>
  <c r="H50" i="2" s="1"/>
  <c r="G19" i="2"/>
  <c r="G20" i="2" s="1"/>
  <c r="Q17" i="2"/>
  <c r="Q14" i="2"/>
  <c r="R14" i="2" l="1"/>
  <c r="I8" i="5"/>
  <c r="J8" i="5" s="1"/>
  <c r="R17" i="2"/>
  <c r="I11" i="5"/>
  <c r="J11" i="5" s="1"/>
  <c r="L34" i="2"/>
  <c r="L38" i="2" s="1"/>
  <c r="L39" i="2" s="1"/>
  <c r="M35" i="2"/>
  <c r="M38" i="2" s="1"/>
  <c r="L21" i="2"/>
  <c r="Q50" i="2"/>
  <c r="H58" i="2"/>
  <c r="H70" i="2" s="1"/>
  <c r="N38" i="2"/>
  <c r="Q36" i="2"/>
  <c r="R36" i="2" s="1"/>
  <c r="N20" i="2"/>
  <c r="N21" i="2" s="1"/>
  <c r="O37" i="2"/>
  <c r="O38" i="2" s="1"/>
  <c r="G29" i="2"/>
  <c r="G38" i="2" s="1"/>
  <c r="S34" i="2"/>
  <c r="Q30" i="2"/>
  <c r="S15" i="2"/>
  <c r="M9" i="1"/>
  <c r="L9" i="1"/>
  <c r="K9" i="1"/>
  <c r="J9" i="1"/>
  <c r="I9" i="1"/>
  <c r="H9" i="1"/>
  <c r="K19" i="2"/>
  <c r="J19" i="2"/>
  <c r="I19" i="2"/>
  <c r="I31" i="2" s="1"/>
  <c r="Q18" i="2"/>
  <c r="Q13" i="2"/>
  <c r="Q12" i="2"/>
  <c r="I6" i="5" s="1"/>
  <c r="J6" i="5" s="1"/>
  <c r="Q11" i="2"/>
  <c r="I5" i="5" s="1"/>
  <c r="J5" i="5" s="1"/>
  <c r="Q10" i="2"/>
  <c r="K8" i="5" l="1"/>
  <c r="L8" i="5" s="1"/>
  <c r="M8" i="5" s="1"/>
  <c r="N8" i="5" s="1"/>
  <c r="K6" i="5"/>
  <c r="L6" i="5" s="1"/>
  <c r="M6" i="5" s="1"/>
  <c r="N6" i="5" s="1"/>
  <c r="K5" i="5"/>
  <c r="L5" i="5" s="1"/>
  <c r="M5" i="5" s="1"/>
  <c r="N5" i="5" s="1"/>
  <c r="K11" i="5"/>
  <c r="L11" i="5" s="1"/>
  <c r="M11" i="5" s="1"/>
  <c r="N11" i="5" s="1"/>
  <c r="R10" i="2"/>
  <c r="I4" i="5"/>
  <c r="R13" i="2"/>
  <c r="S13" i="2" s="1"/>
  <c r="I7" i="5"/>
  <c r="J7" i="5" s="1"/>
  <c r="R18" i="2"/>
  <c r="S17" i="2" s="1"/>
  <c r="L54" i="2"/>
  <c r="L58" i="2" s="1"/>
  <c r="Q70" i="2"/>
  <c r="H78" i="2"/>
  <c r="H90" i="2" s="1"/>
  <c r="Q90" i="2" s="1"/>
  <c r="Q37" i="2"/>
  <c r="R37" i="2" s="1"/>
  <c r="S36" i="2" s="1"/>
  <c r="H20" i="2"/>
  <c r="G21" i="2" s="1"/>
  <c r="Q29" i="2"/>
  <c r="R29" i="2" s="1"/>
  <c r="Q31" i="2"/>
  <c r="R30" i="2" s="1"/>
  <c r="I38" i="2"/>
  <c r="J32" i="2"/>
  <c r="J20" i="2"/>
  <c r="G39" i="2"/>
  <c r="G49" i="2"/>
  <c r="O39" i="2"/>
  <c r="O57" i="2"/>
  <c r="K20" i="2"/>
  <c r="K33" i="2"/>
  <c r="M39" i="2"/>
  <c r="L40" i="2" s="1"/>
  <c r="M55" i="2"/>
  <c r="N39" i="2"/>
  <c r="N56" i="2"/>
  <c r="R11" i="2"/>
  <c r="Q22" i="2"/>
  <c r="Q19" i="2"/>
  <c r="P19" i="2"/>
  <c r="K7" i="5" l="1"/>
  <c r="L7" i="5" s="1"/>
  <c r="M7" i="5" s="1"/>
  <c r="N7" i="5" s="1"/>
  <c r="I27" i="5"/>
  <c r="J4" i="5"/>
  <c r="R22" i="2"/>
  <c r="H98" i="2"/>
  <c r="L59" i="2"/>
  <c r="L74" i="2"/>
  <c r="S29" i="2"/>
  <c r="N40" i="2"/>
  <c r="Q57" i="2"/>
  <c r="R57" i="2" s="1"/>
  <c r="O58" i="2"/>
  <c r="G58" i="2"/>
  <c r="G69" i="2" s="1"/>
  <c r="Q49" i="2"/>
  <c r="N58" i="2"/>
  <c r="Q56" i="2"/>
  <c r="R56" i="2" s="1"/>
  <c r="J21" i="2"/>
  <c r="M58" i="2"/>
  <c r="S54" i="2"/>
  <c r="Q32" i="2"/>
  <c r="J38" i="2"/>
  <c r="I51" i="2"/>
  <c r="H39" i="2"/>
  <c r="G40" i="2" s="1"/>
  <c r="K38" i="2"/>
  <c r="Q33" i="2"/>
  <c r="R33" i="2" s="1"/>
  <c r="S10" i="2"/>
  <c r="S22" i="2" s="1"/>
  <c r="J27" i="5" l="1"/>
  <c r="K4" i="5"/>
  <c r="S56" i="2"/>
  <c r="G78" i="2"/>
  <c r="G89" i="2" s="1"/>
  <c r="Q89" i="2" s="1"/>
  <c r="Q69" i="2"/>
  <c r="N59" i="2"/>
  <c r="N76" i="2"/>
  <c r="O59" i="2"/>
  <c r="O77" i="2"/>
  <c r="L78" i="2"/>
  <c r="M59" i="2"/>
  <c r="L60" i="2" s="1"/>
  <c r="M75" i="2"/>
  <c r="R49" i="2"/>
  <c r="G59" i="2"/>
  <c r="K39" i="2"/>
  <c r="K53" i="2"/>
  <c r="Q51" i="2"/>
  <c r="I58" i="2"/>
  <c r="J39" i="2"/>
  <c r="J52" i="2"/>
  <c r="P38" i="2"/>
  <c r="R32" i="2"/>
  <c r="Q41" i="2"/>
  <c r="Q38" i="2"/>
  <c r="L4" i="5" l="1"/>
  <c r="K27" i="5"/>
  <c r="L79" i="2"/>
  <c r="L94" i="2"/>
  <c r="N60" i="2"/>
  <c r="G98" i="2"/>
  <c r="M78" i="2"/>
  <c r="S74" i="2"/>
  <c r="H59" i="2"/>
  <c r="G60" i="2" s="1"/>
  <c r="I71" i="2"/>
  <c r="Q77" i="2"/>
  <c r="R77" i="2" s="1"/>
  <c r="O78" i="2"/>
  <c r="N78" i="2"/>
  <c r="Q76" i="2"/>
  <c r="R76" i="2" s="1"/>
  <c r="R69" i="2"/>
  <c r="G79" i="2"/>
  <c r="J40" i="2"/>
  <c r="R50" i="2"/>
  <c r="J58" i="2"/>
  <c r="J72" i="2" s="1"/>
  <c r="Q52" i="2"/>
  <c r="R52" i="2" s="1"/>
  <c r="K58" i="2"/>
  <c r="Q53" i="2"/>
  <c r="R53" i="2" s="1"/>
  <c r="S32" i="2"/>
  <c r="S41" i="2" s="1"/>
  <c r="R41" i="2"/>
  <c r="M4" i="5" l="1"/>
  <c r="L27" i="5"/>
  <c r="M79" i="2"/>
  <c r="L80" i="2" s="1"/>
  <c r="M95" i="2"/>
  <c r="R89" i="2"/>
  <c r="G99" i="2"/>
  <c r="S76" i="2"/>
  <c r="N79" i="2"/>
  <c r="N96" i="2"/>
  <c r="L98" i="2"/>
  <c r="L99" i="2" s="1"/>
  <c r="Q58" i="2"/>
  <c r="O79" i="2"/>
  <c r="O97" i="2"/>
  <c r="K59" i="2"/>
  <c r="K73" i="2"/>
  <c r="Q61" i="2"/>
  <c r="Q72" i="2"/>
  <c r="R72" i="2" s="1"/>
  <c r="J78" i="2"/>
  <c r="Q71" i="2"/>
  <c r="Q81" i="2" s="1"/>
  <c r="I78" i="2"/>
  <c r="I91" i="2" s="1"/>
  <c r="Q91" i="2" s="1"/>
  <c r="R61" i="2"/>
  <c r="S49" i="2"/>
  <c r="J59" i="2"/>
  <c r="P58" i="2"/>
  <c r="S52" i="2"/>
  <c r="M27" i="5" l="1"/>
  <c r="N4" i="5"/>
  <c r="N27" i="5" s="1"/>
  <c r="N80" i="2"/>
  <c r="O98" i="2"/>
  <c r="O99" i="2" s="1"/>
  <c r="Q97" i="2"/>
  <c r="R97" i="2" s="1"/>
  <c r="I98" i="2"/>
  <c r="N98" i="2"/>
  <c r="N99" i="2" s="1"/>
  <c r="Q96" i="2"/>
  <c r="R96" i="2" s="1"/>
  <c r="J79" i="2"/>
  <c r="J92" i="2"/>
  <c r="S94" i="2"/>
  <c r="M98" i="2"/>
  <c r="M99" i="2" s="1"/>
  <c r="L100" i="2" s="1"/>
  <c r="Q73" i="2"/>
  <c r="R73" i="2" s="1"/>
  <c r="S72" i="2" s="1"/>
  <c r="K78" i="2"/>
  <c r="H79" i="2"/>
  <c r="G80" i="2" s="1"/>
  <c r="R70" i="2"/>
  <c r="S61" i="2"/>
  <c r="J60" i="2"/>
  <c r="Q78" i="2" l="1"/>
  <c r="S96" i="2"/>
  <c r="N100" i="2"/>
  <c r="J98" i="2"/>
  <c r="J99" i="2" s="1"/>
  <c r="R92" i="2"/>
  <c r="R90" i="2"/>
  <c r="H99" i="2"/>
  <c r="G100" i="2" s="1"/>
  <c r="K79" i="2"/>
  <c r="J80" i="2" s="1"/>
  <c r="K93" i="2"/>
  <c r="R81" i="2"/>
  <c r="S69" i="2"/>
  <c r="S81" i="2" s="1"/>
  <c r="P78" i="2"/>
  <c r="R93" i="2" l="1"/>
  <c r="S92" i="2" s="1"/>
  <c r="K98" i="2"/>
  <c r="S89" i="2"/>
  <c r="S101" i="2" l="1"/>
  <c r="R101" i="2"/>
  <c r="Q98" i="2"/>
  <c r="Q101" i="2"/>
  <c r="K99" i="2"/>
  <c r="J100" i="2" s="1"/>
  <c r="P98" i="2"/>
</calcChain>
</file>

<file path=xl/sharedStrings.xml><?xml version="1.0" encoding="utf-8"?>
<sst xmlns="http://schemas.openxmlformats.org/spreadsheetml/2006/main" count="1077" uniqueCount="177">
  <si>
    <t>Subcategory</t>
  </si>
  <si>
    <t>Total Initial</t>
  </si>
  <si>
    <t xml:space="preserve">Managed Forest Land </t>
  </si>
  <si>
    <t>Settlements (Other)</t>
  </si>
  <si>
    <t>Subdivision</t>
  </si>
  <si>
    <t>Grassland</t>
  </si>
  <si>
    <t>Settlements</t>
  </si>
  <si>
    <t>Category</t>
  </si>
  <si>
    <t>1995\2000</t>
  </si>
  <si>
    <t>ID</t>
  </si>
  <si>
    <t>Forest land</t>
  </si>
  <si>
    <t>Managed Forest land</t>
  </si>
  <si>
    <t>Managed Grassland</t>
  </si>
  <si>
    <t>Grazed</t>
  </si>
  <si>
    <t>Area (ha)</t>
  </si>
  <si>
    <t>Approach 1</t>
  </si>
  <si>
    <t>Total</t>
  </si>
  <si>
    <t>Soil</t>
  </si>
  <si>
    <t>Climate</t>
  </si>
  <si>
    <t>LAC</t>
  </si>
  <si>
    <t>WSM</t>
  </si>
  <si>
    <t>LAC = Low Activity Clay</t>
  </si>
  <si>
    <t>WSM = Warm Subtropical Moist</t>
  </si>
  <si>
    <t>Unmanaged Forest land</t>
  </si>
  <si>
    <t xml:space="preserve">Managed Forest land </t>
  </si>
  <si>
    <t>Forest plantations</t>
  </si>
  <si>
    <t>Mangroves</t>
  </si>
  <si>
    <t>Secondary</t>
  </si>
  <si>
    <t>Primary</t>
  </si>
  <si>
    <t>TM</t>
  </si>
  <si>
    <t>CW</t>
  </si>
  <si>
    <t>CW = Coastal Wetlands soils (mixed)</t>
  </si>
  <si>
    <t>TM = Tropical Moist</t>
  </si>
  <si>
    <t>Lotus</t>
  </si>
  <si>
    <t>IWM</t>
  </si>
  <si>
    <t>IWM = Inland Wetland Mineral soils</t>
  </si>
  <si>
    <t>Oil Palm</t>
  </si>
  <si>
    <t>Cropland</t>
  </si>
  <si>
    <t>Wetlands</t>
  </si>
  <si>
    <t>Tidal Marshes</t>
  </si>
  <si>
    <t>Urban Park</t>
  </si>
  <si>
    <t>Organic inland</t>
  </si>
  <si>
    <t>Total Final</t>
  </si>
  <si>
    <t>Annual Crops</t>
  </si>
  <si>
    <t>Perennial Crops</t>
  </si>
  <si>
    <t>Managed Wetlands</t>
  </si>
  <si>
    <t>Unmanaged Wetlands</t>
  </si>
  <si>
    <t>2000\2005</t>
  </si>
  <si>
    <t>Settlements (Treed)</t>
  </si>
  <si>
    <t>Harbor</t>
  </si>
  <si>
    <t>2005\2010</t>
  </si>
  <si>
    <t>2010\2015</t>
  </si>
  <si>
    <t>2015\2020</t>
  </si>
  <si>
    <t>Approach 3</t>
  </si>
  <si>
    <t>Annual crops</t>
  </si>
  <si>
    <t>Maize</t>
  </si>
  <si>
    <t>Rice</t>
  </si>
  <si>
    <t>Poplar</t>
  </si>
  <si>
    <t>Perennial crops</t>
  </si>
  <si>
    <t>CL</t>
  </si>
  <si>
    <t>AC</t>
  </si>
  <si>
    <t>PC</t>
  </si>
  <si>
    <t>M</t>
  </si>
  <si>
    <t>R</t>
  </si>
  <si>
    <t>P</t>
  </si>
  <si>
    <t>CL-AC-M</t>
  </si>
  <si>
    <t>CL-AC-R</t>
  </si>
  <si>
    <t>CL-PC-P</t>
  </si>
  <si>
    <t>1996-2005</t>
  </si>
  <si>
    <t>2006-2020</t>
  </si>
  <si>
    <t>CL-CL_11</t>
  </si>
  <si>
    <t>Previous</t>
  </si>
  <si>
    <t>Current</t>
  </si>
  <si>
    <t>-</t>
  </si>
  <si>
    <t>Annual Cropland</t>
  </si>
  <si>
    <t>Perennial Cropland</t>
  </si>
  <si>
    <r>
      <t>Land-use conversion matrices</t>
    </r>
    <r>
      <rPr>
        <b/>
        <i/>
        <sz val="11"/>
        <rFont val="Garamond"/>
        <family val="1"/>
      </rPr>
      <t xml:space="preserve"> (all data are in hectares - ha)</t>
    </r>
  </si>
  <si>
    <t>Columns indicate the land category at the beginning of the first year</t>
  </si>
  <si>
    <t>Rows indicate the land category at the end of the last year</t>
  </si>
  <si>
    <t>MFL-MFL_1</t>
  </si>
  <si>
    <t>UFL-UFL_2</t>
  </si>
  <si>
    <t>UFL-UFL_1</t>
  </si>
  <si>
    <t>ACL-ACL_1</t>
  </si>
  <si>
    <t>PCL-PCL_1</t>
  </si>
  <si>
    <t>MWL-MWL_1</t>
  </si>
  <si>
    <t>UWL-UWL_1</t>
  </si>
  <si>
    <t>OSL-OSL_1</t>
  </si>
  <si>
    <t>TSL-TSL_1</t>
  </si>
  <si>
    <t>Other Settlements</t>
  </si>
  <si>
    <t>Treed Settlements</t>
  </si>
  <si>
    <t>CL-CL_10</t>
  </si>
  <si>
    <t>CL-CL_20</t>
  </si>
  <si>
    <t>CL-CL_30</t>
  </si>
  <si>
    <t>CL-CL_21</t>
  </si>
  <si>
    <t>CL-CL_31</t>
  </si>
  <si>
    <t>CL-CL_41</t>
  </si>
  <si>
    <t>CL-CL_51</t>
  </si>
  <si>
    <t>CL-CL_61</t>
  </si>
  <si>
    <t>CL-CL_71</t>
  </si>
  <si>
    <t>CL-CL_40</t>
  </si>
  <si>
    <t>CL-CL_50</t>
  </si>
  <si>
    <t>CL-CL_60</t>
  </si>
  <si>
    <t>CL-CL_70</t>
  </si>
  <si>
    <t>merged</t>
  </si>
  <si>
    <t>UFL-MFL_2000-1</t>
  </si>
  <si>
    <t>UFL-TSL_2000-1</t>
  </si>
  <si>
    <t>UFL-MFL_2005-1</t>
  </si>
  <si>
    <t>PCL-ACL_2005-1</t>
  </si>
  <si>
    <t>UFL-MFL_2010-1</t>
  </si>
  <si>
    <t>PCL-ACL_2010-1</t>
  </si>
  <si>
    <t>UWL-OSL_2010_1</t>
  </si>
  <si>
    <t>UFL-MFL_2015-1</t>
  </si>
  <si>
    <t>PCL-ACL_2015-1</t>
  </si>
  <si>
    <t>UWL-OSL_2015_1</t>
  </si>
  <si>
    <t>OSL-MWL-2020_1</t>
  </si>
  <si>
    <t>UWL-OSL_2020_1</t>
  </si>
  <si>
    <t>PCL-ACL_2020-1</t>
  </si>
  <si>
    <t>UFL-MFL_2020-1</t>
  </si>
  <si>
    <t>Buildings</t>
  </si>
  <si>
    <t>Managed</t>
  </si>
  <si>
    <t>Plantation</t>
  </si>
  <si>
    <t>Forest plantation</t>
  </si>
  <si>
    <t>Tropical Moist</t>
  </si>
  <si>
    <t>Inland Organic</t>
  </si>
  <si>
    <t>Drained</t>
  </si>
  <si>
    <t>Rich</t>
  </si>
  <si>
    <t>Tropical moist deciduous forest</t>
  </si>
  <si>
    <t>Secondary forest</t>
  </si>
  <si>
    <t>Low Activity Clay mineral</t>
  </si>
  <si>
    <t>Warm Temperate Moist</t>
  </si>
  <si>
    <t>Subtropical humid forest</t>
  </si>
  <si>
    <t>Other broadleaves</t>
  </si>
  <si>
    <t>Natural</t>
  </si>
  <si>
    <t>Unmanaged</t>
  </si>
  <si>
    <t>Primary forest</t>
  </si>
  <si>
    <t>Other broadleves</t>
  </si>
  <si>
    <t>Mngroves forest</t>
  </si>
  <si>
    <t>Coastal Wetlands</t>
  </si>
  <si>
    <t>Annual</t>
  </si>
  <si>
    <t>Inland Wetland mineral</t>
  </si>
  <si>
    <t>Rewetted</t>
  </si>
  <si>
    <t>Soil type</t>
  </si>
  <si>
    <t>Soil status</t>
  </si>
  <si>
    <t>Nutrient</t>
  </si>
  <si>
    <t>Climate region</t>
  </si>
  <si>
    <t>Ecological zone</t>
  </si>
  <si>
    <t>Species</t>
  </si>
  <si>
    <t>Volcanic mineral</t>
  </si>
  <si>
    <t>none</t>
  </si>
  <si>
    <t>Perennial</t>
  </si>
  <si>
    <t>Oil palm</t>
  </si>
  <si>
    <t>User-defined/Poplar</t>
  </si>
  <si>
    <t>Prairie</t>
  </si>
  <si>
    <t>Other Wetlands/Coastal Wetlands/Tidal Marsh</t>
  </si>
  <si>
    <t>Treed</t>
  </si>
  <si>
    <t>Urban park</t>
  </si>
  <si>
    <t>Tidal marshes</t>
  </si>
  <si>
    <t>Forest/Ecosystem/Crop/Vegetation/Wetlands type</t>
  </si>
  <si>
    <t>Other</t>
  </si>
  <si>
    <t>Extracted</t>
  </si>
  <si>
    <t>Volcanic</t>
  </si>
  <si>
    <t>Area 20 years before</t>
  </si>
  <si>
    <t>MFL_1</t>
  </si>
  <si>
    <t>MGL_1</t>
  </si>
  <si>
    <t>OSL_1</t>
  </si>
  <si>
    <t>All units of land under longterm risiculture in 1995</t>
  </si>
  <si>
    <t>Growing stock level</t>
  </si>
  <si>
    <t>unspecified</t>
  </si>
  <si>
    <t>Unspecified</t>
  </si>
  <si>
    <t>Lotus (long-term)</t>
  </si>
  <si>
    <t>Lotus (converted)</t>
  </si>
  <si>
    <t>Lotus (long term)</t>
  </si>
  <si>
    <t>1996/2005: Rotation: Rice (1-year) - Maize (1-year) - Poplar (5-year) - 2006 onward: Rice (1-year*2) - Maize (1-year*2) - Poplar (10-year)</t>
  </si>
  <si>
    <t>Poplar (5-year)</t>
  </si>
  <si>
    <t>Poplar (10-year)</t>
  </si>
  <si>
    <t>XYZ</t>
  </si>
  <si>
    <t>Region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</si>
</sst>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Garamond"/>
      <family val="2"/>
    </font>
    <font>
      <b/>
      <sz val="11"/>
      <color theme="1"/>
      <name val="Garamond"/>
      <family val="1"/>
    </font>
    <font>
      <b/>
      <sz val="11"/>
      <color theme="0"/>
      <name val="Garamond"/>
      <family val="1"/>
    </font>
    <font>
      <i/>
      <sz val="11"/>
      <color theme="1"/>
      <name val="Garamond"/>
      <family val="1"/>
    </font>
    <font>
      <sz val="11"/>
      <color theme="1"/>
      <name val="Garamond"/>
      <family val="1"/>
    </font>
    <font>
      <b/>
      <sz val="11"/>
      <color rgb="FFFF0000"/>
      <name val="Garamond"/>
      <family val="1"/>
    </font>
    <font>
      <b/>
      <i/>
      <sz val="11"/>
      <color rgb="FFFF0000"/>
      <name val="Garamond"/>
      <family val="1"/>
    </font>
    <font>
      <b/>
      <sz val="22"/>
      <color rgb="FFFF0000"/>
      <name val="Garamond"/>
      <family val="1"/>
    </font>
    <font>
      <sz val="8"/>
      <name val="Garamond"/>
      <family val="2"/>
    </font>
    <font>
      <b/>
      <sz val="22"/>
      <name val="Garamond"/>
      <family val="1"/>
    </font>
    <font>
      <b/>
      <i/>
      <sz val="11"/>
      <name val="Garamond"/>
      <family val="1"/>
    </font>
    <font>
      <sz val="13"/>
      <color theme="1"/>
      <name val="Garamond"/>
      <family val="1"/>
    </font>
    <font>
      <b/>
      <sz val="13"/>
      <color theme="0"/>
      <name val="Garamond"/>
      <family val="1"/>
    </font>
    <font>
      <b/>
      <sz val="13"/>
      <color rgb="FFFF0000"/>
      <name val="Garamond"/>
      <family val="1"/>
    </font>
    <font>
      <b/>
      <i/>
      <sz val="13"/>
      <color rgb="FFFF0000"/>
      <name val="Garamond"/>
      <family val="1"/>
    </font>
    <font>
      <b/>
      <sz val="13"/>
      <color theme="1"/>
      <name val="Garamond"/>
      <family val="1"/>
    </font>
    <font>
      <b/>
      <sz val="13"/>
      <name val="Garamond"/>
      <family val="1"/>
    </font>
    <font>
      <b/>
      <i/>
      <sz val="13"/>
      <name val="Garamond"/>
      <family val="1"/>
    </font>
    <font>
      <sz val="11"/>
      <name val="Garamond"/>
      <family val="1"/>
    </font>
  </fonts>
  <fills count="22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4F17B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</fills>
  <borders count="309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ashed">
        <color indexed="64"/>
      </right>
      <top/>
      <bottom style="double">
        <color indexed="64"/>
      </bottom>
      <diagonal/>
    </border>
    <border>
      <left style="dashed">
        <color indexed="64"/>
      </left>
      <right style="dashed">
        <color indexed="64"/>
      </right>
      <top/>
      <bottom style="double">
        <color indexed="64"/>
      </bottom>
      <diagonal/>
    </border>
    <border>
      <left/>
      <right style="dashed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ashed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dashed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/>
      <bottom style="dashed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dashed">
        <color indexed="64"/>
      </right>
      <top style="double">
        <color indexed="64"/>
      </top>
      <bottom/>
      <diagonal/>
    </border>
    <border>
      <left style="dashed">
        <color indexed="64"/>
      </left>
      <right style="dashed">
        <color indexed="64"/>
      </right>
      <top style="double">
        <color indexed="64"/>
      </top>
      <bottom/>
      <diagonal/>
    </border>
    <border>
      <left style="dashed">
        <color indexed="64"/>
      </left>
      <right style="medium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double">
        <color indexed="64"/>
      </top>
      <bottom style="thin">
        <color indexed="64"/>
      </bottom>
      <diagonal/>
    </border>
    <border>
      <left/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dashed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dashed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dashed">
        <color indexed="64"/>
      </bottom>
      <diagonal/>
    </border>
    <border>
      <left style="thin">
        <color indexed="64"/>
      </left>
      <right style="dashed">
        <color indexed="64"/>
      </right>
      <top/>
      <bottom style="double">
        <color indexed="64"/>
      </bottom>
      <diagonal/>
    </border>
    <border>
      <left style="thin">
        <color indexed="64"/>
      </left>
      <right style="dashed">
        <color indexed="64"/>
      </right>
      <top style="double">
        <color indexed="64"/>
      </top>
      <bottom style="dashed">
        <color indexed="64"/>
      </bottom>
      <diagonal/>
    </border>
    <border>
      <left style="double">
        <color indexed="64"/>
      </left>
      <right style="dashed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dashed">
        <color indexed="64"/>
      </right>
      <top/>
      <bottom/>
      <diagonal/>
    </border>
    <border>
      <left style="medium">
        <color indexed="64"/>
      </left>
      <right style="dashed">
        <color indexed="64"/>
      </right>
      <top/>
      <bottom style="double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/>
      <diagonal/>
    </border>
    <border>
      <left style="medium">
        <color indexed="64"/>
      </left>
      <right style="dashed">
        <color indexed="64"/>
      </right>
      <top style="double">
        <color indexed="64"/>
      </top>
      <bottom/>
      <diagonal/>
    </border>
    <border>
      <left style="dashed">
        <color indexed="64"/>
      </left>
      <right style="dashed">
        <color indexed="64"/>
      </right>
      <top style="double">
        <color indexed="64"/>
      </top>
      <bottom style="double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/>
      <diagonal/>
    </border>
    <border>
      <left style="dashed">
        <color indexed="64"/>
      </left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double">
        <color indexed="64"/>
      </right>
      <top style="double">
        <color indexed="64"/>
      </top>
      <bottom/>
      <diagonal/>
    </border>
    <border>
      <left style="dashed">
        <color indexed="64"/>
      </left>
      <right style="double">
        <color indexed="64"/>
      </right>
      <top/>
      <bottom/>
      <diagonal/>
    </border>
    <border>
      <left style="dashed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ashed">
        <color indexed="64"/>
      </right>
      <top style="medium">
        <color indexed="64"/>
      </top>
      <bottom/>
      <diagonal/>
    </border>
    <border>
      <left style="medium">
        <color indexed="64"/>
      </left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ouble">
        <color indexed="64"/>
      </right>
      <top/>
      <bottom style="dashed">
        <color indexed="64"/>
      </bottom>
      <diagonal/>
    </border>
    <border>
      <left style="dashed">
        <color indexed="64"/>
      </left>
      <right style="double">
        <color indexed="64"/>
      </right>
      <top style="medium">
        <color indexed="64"/>
      </top>
      <bottom/>
      <diagonal/>
    </border>
    <border>
      <left style="dashed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ashed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ashed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 style="double">
        <color indexed="64"/>
      </left>
      <right/>
      <top style="dashed">
        <color indexed="64"/>
      </top>
      <bottom style="dashed">
        <color indexed="64"/>
      </bottom>
      <diagonal/>
    </border>
    <border>
      <left style="double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double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ashed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ashed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dashed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ashed">
        <color indexed="64"/>
      </bottom>
      <diagonal/>
    </border>
    <border>
      <left/>
      <right style="double">
        <color indexed="64"/>
      </right>
      <top style="double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ashed">
        <color indexed="64"/>
      </right>
      <top/>
      <bottom style="medium">
        <color indexed="64"/>
      </bottom>
      <diagonal/>
    </border>
    <border>
      <left style="thin">
        <color indexed="64"/>
      </left>
      <right style="dashed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dashed">
        <color indexed="64"/>
      </bottom>
      <diagonal/>
    </border>
    <border>
      <left style="thin">
        <color indexed="64"/>
      </left>
      <right style="double">
        <color indexed="64"/>
      </right>
      <top/>
      <bottom style="dashed">
        <color indexed="64"/>
      </bottom>
      <diagonal/>
    </border>
    <border>
      <left style="double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/>
      <right style="double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dashed">
        <color indexed="64"/>
      </left>
      <right style="thin">
        <color indexed="64"/>
      </right>
      <top/>
      <bottom/>
      <diagonal/>
    </border>
    <border>
      <left style="dashed">
        <color indexed="64"/>
      </left>
      <right style="thin">
        <color indexed="64"/>
      </right>
      <top style="double">
        <color indexed="64"/>
      </top>
      <bottom/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ash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/>
      <bottom style="medium">
        <color indexed="64"/>
      </bottom>
      <diagonal/>
    </border>
    <border>
      <left style="dashed">
        <color indexed="64"/>
      </left>
      <right style="thin">
        <color indexed="64"/>
      </right>
      <top style="medium">
        <color indexed="64"/>
      </top>
      <bottom/>
      <diagonal/>
    </border>
    <border>
      <left style="dashed">
        <color indexed="64"/>
      </left>
      <right style="thin">
        <color indexed="64"/>
      </right>
      <top style="thin">
        <color indexed="64"/>
      </top>
      <bottom/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ashed">
        <color indexed="64"/>
      </right>
      <top style="double">
        <color indexed="64"/>
      </top>
      <bottom/>
      <diagonal/>
    </border>
    <border>
      <left style="dashed">
        <color indexed="64"/>
      </left>
      <right style="dashed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ashed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medium">
        <color indexed="64"/>
      </left>
      <right style="double">
        <color indexed="64"/>
      </right>
      <top style="dashed">
        <color indexed="64"/>
      </top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double">
        <color indexed="64"/>
      </right>
      <top style="dashed">
        <color indexed="64"/>
      </top>
      <bottom style="dashed">
        <color indexed="64"/>
      </bottom>
      <diagonal/>
    </border>
    <border>
      <left style="double">
        <color indexed="64"/>
      </left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/>
      <diagonal/>
    </border>
    <border>
      <left style="double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double">
        <color indexed="64"/>
      </right>
      <top style="dashed">
        <color indexed="64"/>
      </top>
      <bottom style="thin">
        <color indexed="64"/>
      </bottom>
      <diagonal/>
    </border>
    <border>
      <left style="double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dashed">
        <color indexed="64"/>
      </bottom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dashed">
        <color indexed="64"/>
      </left>
      <right/>
      <top/>
      <bottom style="dashed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dashed">
        <color indexed="64"/>
      </right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/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medium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dashed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double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double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dashed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/>
      <bottom style="double">
        <color indexed="64"/>
      </bottom>
      <diagonal/>
    </border>
    <border>
      <left style="dashed">
        <color indexed="64"/>
      </left>
      <right/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dashed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 style="double">
        <color indexed="64"/>
      </right>
      <top style="dashed">
        <color indexed="64"/>
      </top>
      <bottom/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double">
        <color indexed="64"/>
      </bottom>
      <diagonal/>
    </border>
    <border>
      <left/>
      <right style="dashed">
        <color indexed="64"/>
      </right>
      <top style="dashed">
        <color indexed="64"/>
      </top>
      <bottom style="double">
        <color indexed="64"/>
      </bottom>
      <diagonal/>
    </border>
    <border>
      <left style="dashed">
        <color indexed="64"/>
      </left>
      <right style="double">
        <color indexed="64"/>
      </right>
      <top style="dashed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dashed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ashed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dashed">
        <color indexed="64"/>
      </bottom>
      <diagonal/>
    </border>
    <border>
      <left style="medium">
        <color indexed="64"/>
      </left>
      <right style="hair">
        <color indexed="64"/>
      </right>
      <top style="dashed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dashed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ashed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dashed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dashed">
        <color indexed="64"/>
      </bottom>
      <diagonal/>
    </border>
    <border>
      <left style="hair">
        <color indexed="64"/>
      </left>
      <right style="hair">
        <color indexed="64"/>
      </right>
      <top/>
      <bottom style="dashed">
        <color indexed="64"/>
      </bottom>
      <diagonal/>
    </border>
  </borders>
  <cellStyleXfs count="1">
    <xf numFmtId="0" fontId="0" fillId="0" borderId="0"/>
  </cellStyleXfs>
  <cellXfs count="553">
    <xf numFmtId="0" fontId="0" fillId="0" borderId="0" xfId="0"/>
    <xf numFmtId="0" fontId="0" fillId="0" borderId="0" xfId="0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3" fontId="0" fillId="0" borderId="58" xfId="0" applyNumberFormat="1" applyBorder="1" applyAlignment="1">
      <alignment horizontal="center" vertical="center"/>
    </xf>
    <xf numFmtId="3" fontId="0" fillId="0" borderId="60" xfId="0" applyNumberFormat="1" applyBorder="1" applyAlignment="1">
      <alignment horizontal="center" vertical="center"/>
    </xf>
    <xf numFmtId="3" fontId="0" fillId="0" borderId="61" xfId="0" applyNumberFormat="1" applyBorder="1" applyAlignment="1">
      <alignment horizontal="center" vertical="center"/>
    </xf>
    <xf numFmtId="3" fontId="0" fillId="0" borderId="62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3" fontId="0" fillId="0" borderId="65" xfId="0" applyNumberForma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10" borderId="49" xfId="0" applyFill="1" applyBorder="1" applyAlignment="1">
      <alignment horizontal="center" vertical="center"/>
    </xf>
    <xf numFmtId="0" fontId="0" fillId="10" borderId="50" xfId="0" applyFill="1" applyBorder="1" applyAlignment="1">
      <alignment horizontal="center" vertical="center"/>
    </xf>
    <xf numFmtId="0" fontId="0" fillId="10" borderId="63" xfId="0" applyFill="1" applyBorder="1" applyAlignment="1">
      <alignment horizontal="center" vertical="center"/>
    </xf>
    <xf numFmtId="0" fontId="0" fillId="9" borderId="37" xfId="0" applyFill="1" applyBorder="1" applyAlignment="1">
      <alignment horizontal="center" vertical="center"/>
    </xf>
    <xf numFmtId="0" fontId="0" fillId="9" borderId="51" xfId="0" applyFill="1" applyBorder="1" applyAlignment="1">
      <alignment horizontal="center" vertical="center"/>
    </xf>
    <xf numFmtId="0" fontId="0" fillId="9" borderId="43" xfId="0" applyFill="1" applyBorder="1" applyAlignment="1">
      <alignment horizontal="center" vertical="center"/>
    </xf>
    <xf numFmtId="3" fontId="4" fillId="6" borderId="18" xfId="0" applyNumberFormat="1" applyFont="1" applyFill="1" applyBorder="1" applyAlignment="1">
      <alignment horizontal="center" vertical="center"/>
    </xf>
    <xf numFmtId="0" fontId="3" fillId="12" borderId="73" xfId="0" applyFont="1" applyFill="1" applyBorder="1" applyAlignment="1">
      <alignment horizontal="center" vertical="center"/>
    </xf>
    <xf numFmtId="3" fontId="4" fillId="6" borderId="33" xfId="0" applyNumberFormat="1" applyFont="1" applyFill="1" applyBorder="1" applyAlignment="1">
      <alignment horizontal="center" vertical="center"/>
    </xf>
    <xf numFmtId="3" fontId="4" fillId="6" borderId="28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9" borderId="22" xfId="0" applyFont="1" applyFill="1" applyBorder="1" applyAlignment="1">
      <alignment horizontal="center" vertical="center"/>
    </xf>
    <xf numFmtId="0" fontId="1" fillId="9" borderId="32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1" fillId="9" borderId="19" xfId="0" applyFont="1" applyFill="1" applyBorder="1" applyAlignment="1">
      <alignment horizontal="center" vertical="center"/>
    </xf>
    <xf numFmtId="0" fontId="1" fillId="9" borderId="90" xfId="0" applyFont="1" applyFill="1" applyBorder="1" applyAlignment="1">
      <alignment horizontal="center" vertical="center"/>
    </xf>
    <xf numFmtId="3" fontId="4" fillId="0" borderId="99" xfId="0" applyNumberFormat="1" applyFont="1" applyBorder="1" applyAlignment="1">
      <alignment horizontal="center" vertical="center"/>
    </xf>
    <xf numFmtId="3" fontId="4" fillId="0" borderId="100" xfId="0" applyNumberFormat="1" applyFont="1" applyBorder="1" applyAlignment="1">
      <alignment horizontal="center" vertical="center"/>
    </xf>
    <xf numFmtId="3" fontId="4" fillId="0" borderId="106" xfId="0" applyNumberFormat="1" applyFont="1" applyBorder="1" applyAlignment="1">
      <alignment horizontal="center" vertical="center"/>
    </xf>
    <xf numFmtId="3" fontId="4" fillId="6" borderId="107" xfId="0" applyNumberFormat="1" applyFont="1" applyFill="1" applyBorder="1" applyAlignment="1">
      <alignment horizontal="center" vertical="center"/>
    </xf>
    <xf numFmtId="3" fontId="4" fillId="0" borderId="108" xfId="0" applyNumberFormat="1" applyFont="1" applyBorder="1" applyAlignment="1">
      <alignment horizontal="center" vertical="center"/>
    </xf>
    <xf numFmtId="3" fontId="4" fillId="6" borderId="109" xfId="0" applyNumberFormat="1" applyFont="1" applyFill="1" applyBorder="1" applyAlignment="1">
      <alignment horizontal="center" vertical="center"/>
    </xf>
    <xf numFmtId="3" fontId="4" fillId="0" borderId="113" xfId="0" applyNumberFormat="1" applyFont="1" applyBorder="1" applyAlignment="1">
      <alignment horizontal="center" vertical="center"/>
    </xf>
    <xf numFmtId="3" fontId="4" fillId="6" borderId="114" xfId="0" applyNumberFormat="1" applyFont="1" applyFill="1" applyBorder="1" applyAlignment="1">
      <alignment horizontal="center" vertical="center"/>
    </xf>
    <xf numFmtId="3" fontId="4" fillId="6" borderId="106" xfId="0" applyNumberFormat="1" applyFont="1" applyFill="1" applyBorder="1" applyAlignment="1">
      <alignment horizontal="center" vertical="center"/>
    </xf>
    <xf numFmtId="3" fontId="4" fillId="0" borderId="105" xfId="0" applyNumberFormat="1" applyFont="1" applyBorder="1" applyAlignment="1">
      <alignment horizontal="center" vertical="center"/>
    </xf>
    <xf numFmtId="0" fontId="3" fillId="14" borderId="97" xfId="0" applyFont="1" applyFill="1" applyBorder="1" applyAlignment="1">
      <alignment horizontal="center" vertical="center"/>
    </xf>
    <xf numFmtId="0" fontId="3" fillId="14" borderId="76" xfId="0" applyFont="1" applyFill="1" applyBorder="1" applyAlignment="1">
      <alignment horizontal="center" vertical="center"/>
    </xf>
    <xf numFmtId="0" fontId="3" fillId="14" borderId="103" xfId="0" applyFont="1" applyFill="1" applyBorder="1" applyAlignment="1">
      <alignment horizontal="center" vertical="center"/>
    </xf>
    <xf numFmtId="0" fontId="3" fillId="14" borderId="112" xfId="0" applyFont="1" applyFill="1" applyBorder="1" applyAlignment="1">
      <alignment horizontal="center" vertical="center"/>
    </xf>
    <xf numFmtId="0" fontId="3" fillId="14" borderId="7" xfId="0" applyFont="1" applyFill="1" applyBorder="1" applyAlignment="1">
      <alignment horizontal="center" vertical="center"/>
    </xf>
    <xf numFmtId="0" fontId="6" fillId="12" borderId="13" xfId="0" applyFont="1" applyFill="1" applyBorder="1" applyAlignment="1">
      <alignment horizontal="center" vertical="center"/>
    </xf>
    <xf numFmtId="0" fontId="6" fillId="14" borderId="117" xfId="0" applyFont="1" applyFill="1" applyBorder="1" applyAlignment="1">
      <alignment horizontal="center" vertical="center"/>
    </xf>
    <xf numFmtId="3" fontId="1" fillId="14" borderId="78" xfId="0" applyNumberFormat="1" applyFont="1" applyFill="1" applyBorder="1" applyAlignment="1">
      <alignment horizontal="center" vertical="center"/>
    </xf>
    <xf numFmtId="3" fontId="1" fillId="14" borderId="26" xfId="0" applyNumberFormat="1" applyFont="1" applyFill="1" applyBorder="1" applyAlignment="1">
      <alignment horizontal="center" vertical="center"/>
    </xf>
    <xf numFmtId="3" fontId="1" fillId="14" borderId="29" xfId="0" applyNumberFormat="1" applyFont="1" applyFill="1" applyBorder="1" applyAlignment="1">
      <alignment horizontal="center" vertical="center"/>
    </xf>
    <xf numFmtId="0" fontId="5" fillId="9" borderId="84" xfId="0" applyFont="1" applyFill="1" applyBorder="1" applyAlignment="1">
      <alignment horizontal="center" vertical="center"/>
    </xf>
    <xf numFmtId="3" fontId="4" fillId="9" borderId="37" xfId="0" applyNumberFormat="1" applyFont="1" applyFill="1" applyBorder="1" applyAlignment="1">
      <alignment horizontal="center" vertical="center"/>
    </xf>
    <xf numFmtId="3" fontId="4" fillId="9" borderId="85" xfId="0" applyNumberFormat="1" applyFont="1" applyFill="1" applyBorder="1" applyAlignment="1">
      <alignment horizontal="center" vertical="center"/>
    </xf>
    <xf numFmtId="3" fontId="4" fillId="9" borderId="30" xfId="0" applyNumberFormat="1" applyFont="1" applyFill="1" applyBorder="1" applyAlignment="1">
      <alignment horizontal="center" vertical="center"/>
    </xf>
    <xf numFmtId="3" fontId="1" fillId="5" borderId="98" xfId="0" applyNumberFormat="1" applyFont="1" applyFill="1" applyBorder="1" applyAlignment="1">
      <alignment horizontal="center" vertical="center"/>
    </xf>
    <xf numFmtId="3" fontId="1" fillId="5" borderId="77" xfId="0" applyNumberFormat="1" applyFont="1" applyFill="1" applyBorder="1" applyAlignment="1">
      <alignment horizontal="center" vertical="center"/>
    </xf>
    <xf numFmtId="3" fontId="1" fillId="5" borderId="104" xfId="0" applyNumberFormat="1" applyFont="1" applyFill="1" applyBorder="1" applyAlignment="1">
      <alignment horizontal="center" vertical="center"/>
    </xf>
    <xf numFmtId="3" fontId="1" fillId="5" borderId="118" xfId="0" applyNumberFormat="1" applyFont="1" applyFill="1" applyBorder="1" applyAlignment="1">
      <alignment horizontal="center" vertical="center"/>
    </xf>
    <xf numFmtId="3" fontId="4" fillId="3" borderId="119" xfId="0" applyNumberFormat="1" applyFont="1" applyFill="1" applyBorder="1" applyAlignment="1">
      <alignment horizontal="center" vertical="center"/>
    </xf>
    <xf numFmtId="3" fontId="4" fillId="3" borderId="120" xfId="0" applyNumberFormat="1" applyFont="1" applyFill="1" applyBorder="1" applyAlignment="1">
      <alignment horizontal="center" vertical="center"/>
    </xf>
    <xf numFmtId="3" fontId="4" fillId="3" borderId="122" xfId="0" applyNumberFormat="1" applyFont="1" applyFill="1" applyBorder="1" applyAlignment="1">
      <alignment horizontal="center" vertical="center"/>
    </xf>
    <xf numFmtId="3" fontId="4" fillId="15" borderId="107" xfId="0" applyNumberFormat="1" applyFont="1" applyFill="1" applyBorder="1" applyAlignment="1">
      <alignment horizontal="center" vertical="center"/>
    </xf>
    <xf numFmtId="3" fontId="4" fillId="15" borderId="105" xfId="0" applyNumberFormat="1" applyFont="1" applyFill="1" applyBorder="1" applyAlignment="1">
      <alignment horizontal="center" vertical="center"/>
    </xf>
    <xf numFmtId="3" fontId="4" fillId="15" borderId="115" xfId="0" applyNumberFormat="1" applyFont="1" applyFill="1" applyBorder="1" applyAlignment="1">
      <alignment horizontal="center" vertical="center"/>
    </xf>
    <xf numFmtId="3" fontId="4" fillId="0" borderId="107" xfId="0" applyNumberFormat="1" applyFont="1" applyBorder="1" applyAlignment="1">
      <alignment horizontal="center" vertical="center"/>
    </xf>
    <xf numFmtId="3" fontId="4" fillId="0" borderId="123" xfId="0" applyNumberFormat="1" applyFont="1" applyBorder="1" applyAlignment="1">
      <alignment horizontal="center" vertical="center"/>
    </xf>
    <xf numFmtId="3" fontId="4" fillId="0" borderId="124" xfId="0" applyNumberFormat="1" applyFont="1" applyBorder="1" applyAlignment="1">
      <alignment horizontal="center" vertical="center"/>
    </xf>
    <xf numFmtId="3" fontId="4" fillId="0" borderId="125" xfId="0" applyNumberFormat="1" applyFont="1" applyBorder="1" applyAlignment="1">
      <alignment horizontal="center" vertical="center"/>
    </xf>
    <xf numFmtId="3" fontId="4" fillId="0" borderId="25" xfId="0" applyNumberFormat="1" applyFont="1" applyBorder="1" applyAlignment="1">
      <alignment horizontal="center" vertical="center"/>
    </xf>
    <xf numFmtId="3" fontId="4" fillId="15" borderId="101" xfId="0" applyNumberFormat="1" applyFont="1" applyFill="1" applyBorder="1" applyAlignment="1">
      <alignment horizontal="center" vertical="center"/>
    </xf>
    <xf numFmtId="3" fontId="4" fillId="0" borderId="126" xfId="0" applyNumberFormat="1" applyFont="1" applyBorder="1" applyAlignment="1">
      <alignment horizontal="center" vertical="center"/>
    </xf>
    <xf numFmtId="3" fontId="4" fillId="15" borderId="102" xfId="0" applyNumberFormat="1" applyFont="1" applyFill="1" applyBorder="1" applyAlignment="1">
      <alignment horizontal="center" vertical="center"/>
    </xf>
    <xf numFmtId="3" fontId="4" fillId="0" borderId="49" xfId="0" applyNumberFormat="1" applyFont="1" applyBorder="1" applyAlignment="1">
      <alignment horizontal="center" vertical="center"/>
    </xf>
    <xf numFmtId="3" fontId="4" fillId="0" borderId="128" xfId="0" applyNumberFormat="1" applyFont="1" applyBorder="1" applyAlignment="1">
      <alignment horizontal="center" vertical="center"/>
    </xf>
    <xf numFmtId="3" fontId="4" fillId="0" borderId="127" xfId="0" applyNumberFormat="1" applyFont="1" applyBorder="1" applyAlignment="1">
      <alignment horizontal="center" vertical="center"/>
    </xf>
    <xf numFmtId="3" fontId="4" fillId="0" borderId="129" xfId="0" applyNumberFormat="1" applyFont="1" applyBorder="1" applyAlignment="1">
      <alignment horizontal="center" vertical="center"/>
    </xf>
    <xf numFmtId="3" fontId="4" fillId="0" borderId="21" xfId="0" applyNumberFormat="1" applyFont="1" applyBorder="1" applyAlignment="1">
      <alignment horizontal="center" vertical="center"/>
    </xf>
    <xf numFmtId="3" fontId="4" fillId="0" borderId="130" xfId="0" applyNumberFormat="1" applyFont="1" applyBorder="1" applyAlignment="1">
      <alignment horizontal="center" vertical="center"/>
    </xf>
    <xf numFmtId="3" fontId="4" fillId="6" borderId="21" xfId="0" applyNumberFormat="1" applyFont="1" applyFill="1" applyBorder="1" applyAlignment="1">
      <alignment horizontal="center" vertical="center"/>
    </xf>
    <xf numFmtId="3" fontId="1" fillId="14" borderId="36" xfId="0" applyNumberFormat="1" applyFont="1" applyFill="1" applyBorder="1" applyAlignment="1">
      <alignment horizontal="center" vertical="center"/>
    </xf>
    <xf numFmtId="3" fontId="1" fillId="14" borderId="131" xfId="0" applyNumberFormat="1" applyFont="1" applyFill="1" applyBorder="1" applyAlignment="1">
      <alignment horizontal="center" vertical="center"/>
    </xf>
    <xf numFmtId="3" fontId="4" fillId="6" borderId="132" xfId="0" applyNumberFormat="1" applyFont="1" applyFill="1" applyBorder="1" applyAlignment="1">
      <alignment horizontal="center" vertical="center"/>
    </xf>
    <xf numFmtId="3" fontId="4" fillId="6" borderId="133" xfId="0" applyNumberFormat="1" applyFont="1" applyFill="1" applyBorder="1" applyAlignment="1">
      <alignment horizontal="center" vertical="center"/>
    </xf>
    <xf numFmtId="3" fontId="4" fillId="0" borderId="134" xfId="0" applyNumberFormat="1" applyFont="1" applyBorder="1" applyAlignment="1">
      <alignment horizontal="center" vertical="center"/>
    </xf>
    <xf numFmtId="3" fontId="4" fillId="0" borderId="114" xfId="0" applyNumberFormat="1" applyFont="1" applyBorder="1" applyAlignment="1">
      <alignment horizontal="center" vertical="center"/>
    </xf>
    <xf numFmtId="0" fontId="1" fillId="9" borderId="30" xfId="0" applyFont="1" applyFill="1" applyBorder="1" applyAlignment="1">
      <alignment horizontal="center" vertical="center"/>
    </xf>
    <xf numFmtId="3" fontId="4" fillId="0" borderId="136" xfId="0" applyNumberFormat="1" applyFont="1" applyBorder="1" applyAlignment="1">
      <alignment horizontal="center" vertical="center"/>
    </xf>
    <xf numFmtId="3" fontId="4" fillId="0" borderId="135" xfId="0" applyNumberFormat="1" applyFont="1" applyBorder="1" applyAlignment="1">
      <alignment horizontal="center" vertical="center"/>
    </xf>
    <xf numFmtId="3" fontId="4" fillId="6" borderId="137" xfId="0" applyNumberFormat="1" applyFont="1" applyFill="1" applyBorder="1" applyAlignment="1">
      <alignment horizontal="center" vertical="center"/>
    </xf>
    <xf numFmtId="3" fontId="4" fillId="6" borderId="5" xfId="0" applyNumberFormat="1" applyFont="1" applyFill="1" applyBorder="1" applyAlignment="1">
      <alignment horizontal="center" vertical="center"/>
    </xf>
    <xf numFmtId="3" fontId="4" fillId="6" borderId="31" xfId="0" applyNumberFormat="1" applyFont="1" applyFill="1" applyBorder="1" applyAlignment="1">
      <alignment horizontal="center" vertical="center"/>
    </xf>
    <xf numFmtId="3" fontId="4" fillId="6" borderId="125" xfId="0" applyNumberFormat="1" applyFont="1" applyFill="1" applyBorder="1" applyAlignment="1">
      <alignment horizontal="center" vertical="center"/>
    </xf>
    <xf numFmtId="3" fontId="4" fillId="6" borderId="138" xfId="0" applyNumberFormat="1" applyFont="1" applyFill="1" applyBorder="1" applyAlignment="1">
      <alignment horizontal="center" vertical="center"/>
    </xf>
    <xf numFmtId="3" fontId="4" fillId="15" borderId="33" xfId="0" applyNumberFormat="1" applyFont="1" applyFill="1" applyBorder="1" applyAlignment="1">
      <alignment horizontal="center" vertical="center"/>
    </xf>
    <xf numFmtId="3" fontId="4" fillId="15" borderId="138" xfId="0" applyNumberFormat="1" applyFont="1" applyFill="1" applyBorder="1" applyAlignment="1">
      <alignment horizontal="center" vertical="center"/>
    </xf>
    <xf numFmtId="3" fontId="4" fillId="0" borderId="5" xfId="0" applyNumberFormat="1" applyFont="1" applyBorder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3" fillId="14" borderId="10" xfId="0" applyFont="1" applyFill="1" applyBorder="1" applyAlignment="1">
      <alignment horizontal="center" vertical="center"/>
    </xf>
    <xf numFmtId="3" fontId="4" fillId="6" borderId="144" xfId="0" applyNumberFormat="1" applyFont="1" applyFill="1" applyBorder="1" applyAlignment="1">
      <alignment horizontal="center" vertical="center"/>
    </xf>
    <xf numFmtId="3" fontId="4" fillId="6" borderId="40" xfId="0" applyNumberFormat="1" applyFont="1" applyFill="1" applyBorder="1" applyAlignment="1">
      <alignment horizontal="center" vertical="center"/>
    </xf>
    <xf numFmtId="3" fontId="4" fillId="6" borderId="73" xfId="0" applyNumberFormat="1" applyFont="1" applyFill="1" applyBorder="1" applyAlignment="1">
      <alignment horizontal="center" vertical="center"/>
    </xf>
    <xf numFmtId="3" fontId="4" fillId="0" borderId="72" xfId="0" applyNumberFormat="1" applyFont="1" applyBorder="1" applyAlignment="1">
      <alignment horizontal="center" vertical="center"/>
    </xf>
    <xf numFmtId="3" fontId="4" fillId="0" borderId="40" xfId="0" applyNumberFormat="1" applyFont="1" applyBorder="1" applyAlignment="1">
      <alignment horizontal="center" vertical="center"/>
    </xf>
    <xf numFmtId="3" fontId="1" fillId="5" borderId="145" xfId="0" applyNumberFormat="1" applyFont="1" applyFill="1" applyBorder="1" applyAlignment="1">
      <alignment horizontal="center" vertical="center"/>
    </xf>
    <xf numFmtId="0" fontId="3" fillId="14" borderId="111" xfId="0" applyFont="1" applyFill="1" applyBorder="1" applyAlignment="1">
      <alignment horizontal="center" vertical="center"/>
    </xf>
    <xf numFmtId="3" fontId="4" fillId="6" borderId="113" xfId="0" applyNumberFormat="1" applyFont="1" applyFill="1" applyBorder="1" applyAlignment="1">
      <alignment horizontal="center" vertical="center"/>
    </xf>
    <xf numFmtId="3" fontId="4" fillId="6" borderId="129" xfId="0" applyNumberFormat="1" applyFont="1" applyFill="1" applyBorder="1" applyAlignment="1">
      <alignment horizontal="center" vertical="center"/>
    </xf>
    <xf numFmtId="3" fontId="4" fillId="6" borderId="134" xfId="0" applyNumberFormat="1" applyFont="1" applyFill="1" applyBorder="1" applyAlignment="1">
      <alignment horizontal="center" vertical="center"/>
    </xf>
    <xf numFmtId="3" fontId="4" fillId="0" borderId="146" xfId="0" applyNumberFormat="1" applyFont="1" applyBorder="1" applyAlignment="1">
      <alignment horizontal="center" vertical="center"/>
    </xf>
    <xf numFmtId="0" fontId="1" fillId="9" borderId="147" xfId="0" applyFont="1" applyFill="1" applyBorder="1" applyAlignment="1">
      <alignment horizontal="center" vertical="center"/>
    </xf>
    <xf numFmtId="3" fontId="4" fillId="6" borderId="148" xfId="0" applyNumberFormat="1" applyFont="1" applyFill="1" applyBorder="1" applyAlignment="1">
      <alignment horizontal="center" vertical="center"/>
    </xf>
    <xf numFmtId="3" fontId="4" fillId="6" borderId="25" xfId="0" applyNumberFormat="1" applyFont="1" applyFill="1" applyBorder="1" applyAlignment="1">
      <alignment horizontal="center" vertical="center"/>
    </xf>
    <xf numFmtId="0" fontId="1" fillId="9" borderId="134" xfId="0" applyFont="1" applyFill="1" applyBorder="1" applyAlignment="1">
      <alignment horizontal="center" vertical="center"/>
    </xf>
    <xf numFmtId="0" fontId="1" fillId="9" borderId="27" xfId="0" applyFont="1" applyFill="1" applyBorder="1" applyAlignment="1">
      <alignment horizontal="center" vertical="center"/>
    </xf>
    <xf numFmtId="0" fontId="1" fillId="9" borderId="75" xfId="0" applyFont="1" applyFill="1" applyBorder="1" applyAlignment="1">
      <alignment horizontal="center" vertical="center"/>
    </xf>
    <xf numFmtId="0" fontId="1" fillId="9" borderId="149" xfId="0" applyFont="1" applyFill="1" applyBorder="1" applyAlignment="1">
      <alignment horizontal="center" vertical="center"/>
    </xf>
    <xf numFmtId="0" fontId="1" fillId="9" borderId="150" xfId="0" applyFont="1" applyFill="1" applyBorder="1" applyAlignment="1">
      <alignment horizontal="center" vertical="center"/>
    </xf>
    <xf numFmtId="0" fontId="1" fillId="9" borderId="151" xfId="0" applyFont="1" applyFill="1" applyBorder="1" applyAlignment="1">
      <alignment horizontal="center" vertical="center"/>
    </xf>
    <xf numFmtId="3" fontId="4" fillId="6" borderId="152" xfId="0" applyNumberFormat="1" applyFont="1" applyFill="1" applyBorder="1" applyAlignment="1">
      <alignment horizontal="center" vertical="center"/>
    </xf>
    <xf numFmtId="3" fontId="4" fillId="6" borderId="46" xfId="0" applyNumberFormat="1" applyFont="1" applyFill="1" applyBorder="1" applyAlignment="1">
      <alignment horizontal="center" vertical="center"/>
    </xf>
    <xf numFmtId="3" fontId="4" fillId="0" borderId="46" xfId="0" applyNumberFormat="1" applyFont="1" applyBorder="1" applyAlignment="1">
      <alignment horizontal="center" vertical="center"/>
    </xf>
    <xf numFmtId="3" fontId="4" fillId="15" borderId="111" xfId="0" applyNumberFormat="1" applyFont="1" applyFill="1" applyBorder="1" applyAlignment="1">
      <alignment horizontal="center" vertical="center"/>
    </xf>
    <xf numFmtId="3" fontId="4" fillId="6" borderId="47" xfId="0" applyNumberFormat="1" applyFont="1" applyFill="1" applyBorder="1" applyAlignment="1">
      <alignment horizontal="center" vertical="center"/>
    </xf>
    <xf numFmtId="3" fontId="4" fillId="0" borderId="10" xfId="0" applyNumberFormat="1" applyFont="1" applyBorder="1" applyAlignment="1">
      <alignment horizontal="center" vertical="center"/>
    </xf>
    <xf numFmtId="3" fontId="4" fillId="15" borderId="153" xfId="0" applyNumberFormat="1" applyFont="1" applyFill="1" applyBorder="1" applyAlignment="1">
      <alignment horizontal="center" vertical="center"/>
    </xf>
    <xf numFmtId="0" fontId="1" fillId="9" borderId="154" xfId="0" applyFont="1" applyFill="1" applyBorder="1" applyAlignment="1">
      <alignment horizontal="center" vertical="center"/>
    </xf>
    <xf numFmtId="3" fontId="1" fillId="14" borderId="11" xfId="0" applyNumberFormat="1" applyFont="1" applyFill="1" applyBorder="1" applyAlignment="1">
      <alignment horizontal="center" vertical="center"/>
    </xf>
    <xf numFmtId="3" fontId="4" fillId="9" borderId="12" xfId="0" applyNumberFormat="1" applyFont="1" applyFill="1" applyBorder="1" applyAlignment="1">
      <alignment horizontal="center" vertical="center"/>
    </xf>
    <xf numFmtId="3" fontId="1" fillId="14" borderId="156" xfId="0" applyNumberFormat="1" applyFont="1" applyFill="1" applyBorder="1" applyAlignment="1">
      <alignment horizontal="center" vertical="center"/>
    </xf>
    <xf numFmtId="3" fontId="4" fillId="9" borderId="155" xfId="0" applyNumberFormat="1" applyFont="1" applyFill="1" applyBorder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0" fontId="3" fillId="14" borderId="161" xfId="0" applyFont="1" applyFill="1" applyBorder="1" applyAlignment="1">
      <alignment horizontal="center" vertical="center"/>
    </xf>
    <xf numFmtId="0" fontId="3" fillId="14" borderId="162" xfId="0" applyFont="1" applyFill="1" applyBorder="1" applyAlignment="1">
      <alignment horizontal="center" vertical="center"/>
    </xf>
    <xf numFmtId="0" fontId="3" fillId="14" borderId="163" xfId="0" applyFont="1" applyFill="1" applyBorder="1" applyAlignment="1">
      <alignment horizontal="center" vertical="center"/>
    </xf>
    <xf numFmtId="0" fontId="6" fillId="11" borderId="13" xfId="0" applyFont="1" applyFill="1" applyBorder="1" applyAlignment="1">
      <alignment horizontal="center" vertical="center"/>
    </xf>
    <xf numFmtId="0" fontId="3" fillId="14" borderId="164" xfId="0" applyFont="1" applyFill="1" applyBorder="1" applyAlignment="1">
      <alignment horizontal="center" vertical="center"/>
    </xf>
    <xf numFmtId="0" fontId="3" fillId="14" borderId="165" xfId="0" applyFont="1" applyFill="1" applyBorder="1" applyAlignment="1">
      <alignment horizontal="center" vertical="center"/>
    </xf>
    <xf numFmtId="0" fontId="6" fillId="14" borderId="160" xfId="0" applyFont="1" applyFill="1" applyBorder="1" applyAlignment="1">
      <alignment horizontal="center" vertical="center"/>
    </xf>
    <xf numFmtId="0" fontId="3" fillId="14" borderId="167" xfId="0" applyFont="1" applyFill="1" applyBorder="1" applyAlignment="1">
      <alignment horizontal="center" vertical="center"/>
    </xf>
    <xf numFmtId="0" fontId="3" fillId="14" borderId="168" xfId="0" applyFont="1" applyFill="1" applyBorder="1" applyAlignment="1">
      <alignment horizontal="center" vertical="center"/>
    </xf>
    <xf numFmtId="0" fontId="3" fillId="14" borderId="169" xfId="0" applyFont="1" applyFill="1" applyBorder="1" applyAlignment="1">
      <alignment horizontal="center" vertical="center"/>
    </xf>
    <xf numFmtId="0" fontId="3" fillId="14" borderId="170" xfId="0" applyFont="1" applyFill="1" applyBorder="1" applyAlignment="1">
      <alignment horizontal="center" vertical="center"/>
    </xf>
    <xf numFmtId="0" fontId="0" fillId="0" borderId="110" xfId="0" applyBorder="1" applyAlignment="1">
      <alignment horizontal="center" vertical="center"/>
    </xf>
    <xf numFmtId="3" fontId="0" fillId="7" borderId="176" xfId="0" applyNumberFormat="1" applyFill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0" fillId="0" borderId="175" xfId="0" applyBorder="1" applyAlignment="1">
      <alignment horizontal="center" vertical="center"/>
    </xf>
    <xf numFmtId="3" fontId="0" fillId="0" borderId="174" xfId="0" applyNumberFormat="1" applyBorder="1" applyAlignment="1">
      <alignment horizontal="center" vertical="center"/>
    </xf>
    <xf numFmtId="3" fontId="0" fillId="0" borderId="7" xfId="0" applyNumberFormat="1" applyBorder="1" applyAlignment="1">
      <alignment horizontal="center" vertical="center"/>
    </xf>
    <xf numFmtId="0" fontId="0" fillId="0" borderId="172" xfId="0" applyBorder="1" applyAlignment="1">
      <alignment horizontal="center" vertical="center"/>
    </xf>
    <xf numFmtId="0" fontId="0" fillId="0" borderId="92" xfId="0" applyBorder="1" applyAlignment="1">
      <alignment horizontal="center" vertical="center"/>
    </xf>
    <xf numFmtId="3" fontId="1" fillId="14" borderId="139" xfId="0" applyNumberFormat="1" applyFont="1" applyFill="1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186" xfId="0" applyBorder="1" applyAlignment="1">
      <alignment horizontal="center" vertical="center"/>
    </xf>
    <xf numFmtId="3" fontId="0" fillId="0" borderId="151" xfId="0" applyNumberFormat="1" applyBorder="1" applyAlignment="1">
      <alignment horizontal="center" vertical="center"/>
    </xf>
    <xf numFmtId="3" fontId="0" fillId="0" borderId="187" xfId="0" applyNumberFormat="1" applyBorder="1" applyAlignment="1">
      <alignment horizontal="center" vertical="center"/>
    </xf>
    <xf numFmtId="0" fontId="0" fillId="0" borderId="188" xfId="0" applyBorder="1" applyAlignment="1">
      <alignment horizontal="center" vertical="center"/>
    </xf>
    <xf numFmtId="3" fontId="0" fillId="0" borderId="191" xfId="0" applyNumberFormat="1" applyBorder="1" applyAlignment="1">
      <alignment horizontal="center" vertical="center"/>
    </xf>
    <xf numFmtId="0" fontId="0" fillId="0" borderId="193" xfId="0" applyBorder="1" applyAlignment="1">
      <alignment horizontal="center" vertical="center"/>
    </xf>
    <xf numFmtId="3" fontId="0" fillId="0" borderId="197" xfId="0" applyNumberFormat="1" applyBorder="1" applyAlignment="1">
      <alignment horizontal="center" vertical="center"/>
    </xf>
    <xf numFmtId="0" fontId="0" fillId="0" borderId="198" xfId="0" applyBorder="1" applyAlignment="1">
      <alignment horizontal="center" vertical="center"/>
    </xf>
    <xf numFmtId="0" fontId="3" fillId="0" borderId="200" xfId="0" applyFont="1" applyBorder="1" applyAlignment="1">
      <alignment horizontal="center" vertical="center"/>
    </xf>
    <xf numFmtId="3" fontId="0" fillId="0" borderId="202" xfId="0" applyNumberFormat="1" applyBorder="1" applyAlignment="1">
      <alignment horizontal="center" vertical="center"/>
    </xf>
    <xf numFmtId="3" fontId="0" fillId="0" borderId="203" xfId="0" applyNumberFormat="1" applyBorder="1" applyAlignment="1">
      <alignment horizontal="center" vertical="center"/>
    </xf>
    <xf numFmtId="3" fontId="0" fillId="0" borderId="204" xfId="0" applyNumberFormat="1" applyBorder="1" applyAlignment="1">
      <alignment horizontal="center" vertical="center"/>
    </xf>
    <xf numFmtId="0" fontId="0" fillId="0" borderId="205" xfId="0" applyBorder="1" applyAlignment="1">
      <alignment horizontal="center" vertical="center"/>
    </xf>
    <xf numFmtId="0" fontId="3" fillId="0" borderId="128" xfId="0" applyFont="1" applyBorder="1" applyAlignment="1">
      <alignment horizontal="center" vertical="center"/>
    </xf>
    <xf numFmtId="3" fontId="0" fillId="0" borderId="207" xfId="0" applyNumberFormat="1" applyBorder="1" applyAlignment="1">
      <alignment horizontal="center" vertical="center"/>
    </xf>
    <xf numFmtId="0" fontId="0" fillId="0" borderId="208" xfId="0" applyBorder="1" applyAlignment="1">
      <alignment horizontal="center" vertical="center"/>
    </xf>
    <xf numFmtId="0" fontId="0" fillId="0" borderId="210" xfId="0" applyBorder="1" applyAlignment="1">
      <alignment horizontal="center" vertical="center"/>
    </xf>
    <xf numFmtId="3" fontId="0" fillId="0" borderId="55" xfId="0" applyNumberFormat="1" applyBorder="1" applyAlignment="1">
      <alignment horizontal="center" vertical="center"/>
    </xf>
    <xf numFmtId="3" fontId="0" fillId="0" borderId="212" xfId="0" applyNumberFormat="1" applyBorder="1" applyAlignment="1">
      <alignment horizontal="center" vertical="center"/>
    </xf>
    <xf numFmtId="0" fontId="0" fillId="0" borderId="214" xfId="0" applyBorder="1" applyAlignment="1">
      <alignment horizontal="center" vertical="center"/>
    </xf>
    <xf numFmtId="3" fontId="0" fillId="0" borderId="99" xfId="0" applyNumberFormat="1" applyBorder="1" applyAlignment="1">
      <alignment horizontal="center" vertical="center"/>
    </xf>
    <xf numFmtId="3" fontId="0" fillId="0" borderId="215" xfId="0" applyNumberFormat="1" applyBorder="1" applyAlignment="1">
      <alignment horizontal="center" vertical="center"/>
    </xf>
    <xf numFmtId="0" fontId="3" fillId="0" borderId="173" xfId="0" applyFont="1" applyBorder="1" applyAlignment="1">
      <alignment horizontal="center" vertical="center"/>
    </xf>
    <xf numFmtId="0" fontId="0" fillId="0" borderId="217" xfId="0" applyBorder="1" applyAlignment="1">
      <alignment horizontal="center" vertical="center"/>
    </xf>
    <xf numFmtId="3" fontId="0" fillId="0" borderId="219" xfId="0" applyNumberFormat="1" applyBorder="1" applyAlignment="1">
      <alignment horizontal="center" vertical="center"/>
    </xf>
    <xf numFmtId="3" fontId="0" fillId="0" borderId="136" xfId="0" applyNumberFormat="1" applyBorder="1" applyAlignment="1">
      <alignment horizontal="center" vertical="center"/>
    </xf>
    <xf numFmtId="3" fontId="0" fillId="0" borderId="222" xfId="0" applyNumberFormat="1" applyBorder="1" applyAlignment="1">
      <alignment horizontal="center" vertical="center"/>
    </xf>
    <xf numFmtId="3" fontId="0" fillId="0" borderId="221" xfId="0" applyNumberFormat="1" applyBorder="1" applyAlignment="1">
      <alignment horizontal="center" vertical="center"/>
    </xf>
    <xf numFmtId="0" fontId="3" fillId="0" borderId="225" xfId="0" applyFont="1" applyBorder="1" applyAlignment="1">
      <alignment horizontal="center" vertical="center"/>
    </xf>
    <xf numFmtId="3" fontId="0" fillId="0" borderId="123" xfId="0" applyNumberFormat="1" applyBorder="1" applyAlignment="1">
      <alignment horizontal="center" vertical="center"/>
    </xf>
    <xf numFmtId="3" fontId="0" fillId="0" borderId="229" xfId="0" applyNumberFormat="1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3" fontId="0" fillId="0" borderId="27" xfId="0" applyNumberFormat="1" applyBorder="1" applyAlignment="1">
      <alignment horizontal="center" vertical="center"/>
    </xf>
    <xf numFmtId="3" fontId="0" fillId="0" borderId="231" xfId="0" applyNumberFormat="1" applyBorder="1" applyAlignment="1">
      <alignment horizontal="center" vertical="center"/>
    </xf>
    <xf numFmtId="3" fontId="0" fillId="0" borderId="233" xfId="0" applyNumberFormat="1" applyBorder="1" applyAlignment="1">
      <alignment horizontal="center" vertical="center"/>
    </xf>
    <xf numFmtId="0" fontId="5" fillId="17" borderId="13" xfId="0" applyFont="1" applyFill="1" applyBorder="1" applyAlignment="1">
      <alignment horizontal="center" vertical="center"/>
    </xf>
    <xf numFmtId="0" fontId="6" fillId="17" borderId="103" xfId="0" applyFont="1" applyFill="1" applyBorder="1" applyAlignment="1">
      <alignment horizontal="center" vertical="center"/>
    </xf>
    <xf numFmtId="0" fontId="3" fillId="0" borderId="141" xfId="0" applyFont="1" applyBorder="1" applyAlignment="1">
      <alignment horizontal="center" vertical="center"/>
    </xf>
    <xf numFmtId="0" fontId="0" fillId="0" borderId="189" xfId="0" applyBorder="1" applyAlignment="1">
      <alignment horizontal="center" vertical="center"/>
    </xf>
    <xf numFmtId="0" fontId="0" fillId="0" borderId="195" xfId="0" applyBorder="1" applyAlignment="1">
      <alignment horizontal="center" vertical="center"/>
    </xf>
    <xf numFmtId="0" fontId="3" fillId="0" borderId="206" xfId="0" applyFont="1" applyBorder="1" applyAlignment="1">
      <alignment horizontal="center" vertical="center"/>
    </xf>
    <xf numFmtId="0" fontId="0" fillId="0" borderId="190" xfId="0" applyBorder="1" applyAlignment="1">
      <alignment horizontal="center" vertical="center"/>
    </xf>
    <xf numFmtId="0" fontId="3" fillId="0" borderId="211" xfId="0" applyFont="1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131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0" fillId="0" borderId="85" xfId="0" applyBorder="1" applyAlignment="1">
      <alignment horizontal="center" vertical="center"/>
    </xf>
    <xf numFmtId="0" fontId="0" fillId="0" borderId="82" xfId="0" applyBorder="1" applyAlignment="1">
      <alignment horizontal="center" vertical="center"/>
    </xf>
    <xf numFmtId="0" fontId="0" fillId="0" borderId="216" xfId="0" applyBorder="1" applyAlignment="1">
      <alignment horizontal="center" vertical="center"/>
    </xf>
    <xf numFmtId="0" fontId="3" fillId="0" borderId="218" xfId="0" applyFont="1" applyBorder="1" applyAlignment="1">
      <alignment horizontal="center" vertical="center"/>
    </xf>
    <xf numFmtId="0" fontId="0" fillId="0" borderId="220" xfId="0" applyBorder="1" applyAlignment="1">
      <alignment horizontal="center" vertical="center"/>
    </xf>
    <xf numFmtId="0" fontId="0" fillId="0" borderId="224" xfId="0" applyBorder="1" applyAlignment="1">
      <alignment horizontal="center" vertical="center"/>
    </xf>
    <xf numFmtId="0" fontId="0" fillId="0" borderId="227" xfId="0" applyBorder="1" applyAlignment="1">
      <alignment horizontal="center" vertical="center"/>
    </xf>
    <xf numFmtId="0" fontId="3" fillId="0" borderId="228" xfId="0" applyFont="1" applyBorder="1" applyAlignment="1">
      <alignment horizontal="center" vertical="center"/>
    </xf>
    <xf numFmtId="0" fontId="0" fillId="0" borderId="213" xfId="0" applyBorder="1" applyAlignment="1">
      <alignment horizontal="center" vertical="center"/>
    </xf>
    <xf numFmtId="0" fontId="3" fillId="0" borderId="209" xfId="0" applyFont="1" applyBorder="1" applyAlignment="1">
      <alignment horizontal="center" vertical="center"/>
    </xf>
    <xf numFmtId="0" fontId="3" fillId="0" borderId="216" xfId="0" applyFont="1" applyBorder="1" applyAlignment="1">
      <alignment horizontal="center" vertical="center"/>
    </xf>
    <xf numFmtId="0" fontId="3" fillId="0" borderId="235" xfId="0" applyFont="1" applyBorder="1" applyAlignment="1">
      <alignment horizontal="center" vertical="center"/>
    </xf>
    <xf numFmtId="0" fontId="0" fillId="0" borderId="236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3" fontId="4" fillId="0" borderId="226" xfId="0" applyNumberFormat="1" applyFont="1" applyBorder="1" applyAlignment="1">
      <alignment horizontal="center" vertical="center"/>
    </xf>
    <xf numFmtId="3" fontId="4" fillId="0" borderId="33" xfId="0" applyNumberFormat="1" applyFont="1" applyBorder="1" applyAlignment="1">
      <alignment horizontal="center" vertical="center"/>
    </xf>
    <xf numFmtId="0" fontId="3" fillId="0" borderId="140" xfId="0" applyFont="1" applyBorder="1" applyAlignment="1">
      <alignment horizontal="center" vertical="center"/>
    </xf>
    <xf numFmtId="0" fontId="0" fillId="0" borderId="237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38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39" xfId="0" applyFont="1" applyBorder="1" applyAlignment="1">
      <alignment horizontal="center" vertical="center"/>
    </xf>
    <xf numFmtId="3" fontId="0" fillId="0" borderId="100" xfId="0" applyNumberFormat="1" applyBorder="1" applyAlignment="1">
      <alignment horizontal="center" vertical="center"/>
    </xf>
    <xf numFmtId="3" fontId="0" fillId="0" borderId="240" xfId="0" applyNumberFormat="1" applyBorder="1" applyAlignment="1">
      <alignment horizontal="center" vertical="center"/>
    </xf>
    <xf numFmtId="3" fontId="0" fillId="0" borderId="241" xfId="0" applyNumberFormat="1" applyBorder="1" applyAlignment="1">
      <alignment horizontal="center" vertical="center"/>
    </xf>
    <xf numFmtId="0" fontId="0" fillId="0" borderId="180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243" xfId="0" applyBorder="1" applyAlignment="1">
      <alignment horizontal="center" vertical="center"/>
    </xf>
    <xf numFmtId="0" fontId="3" fillId="0" borderId="244" xfId="0" applyFont="1" applyBorder="1" applyAlignment="1">
      <alignment horizontal="center" vertical="center"/>
    </xf>
    <xf numFmtId="3" fontId="0" fillId="0" borderId="56" xfId="0" applyNumberFormat="1" applyBorder="1" applyAlignment="1">
      <alignment horizontal="center" vertical="center"/>
    </xf>
    <xf numFmtId="3" fontId="4" fillId="0" borderId="223" xfId="0" applyNumberFormat="1" applyFont="1" applyBorder="1" applyAlignment="1">
      <alignment horizontal="center" vertical="center"/>
    </xf>
    <xf numFmtId="3" fontId="1" fillId="0" borderId="69" xfId="0" applyNumberFormat="1" applyFont="1" applyBorder="1" applyAlignment="1">
      <alignment horizontal="center" vertical="center"/>
    </xf>
    <xf numFmtId="3" fontId="1" fillId="0" borderId="70" xfId="0" applyNumberFormat="1" applyFont="1" applyBorder="1" applyAlignment="1">
      <alignment horizontal="center" vertical="center"/>
    </xf>
    <xf numFmtId="3" fontId="1" fillId="0" borderId="24" xfId="0" applyNumberFormat="1" applyFont="1" applyBorder="1" applyAlignment="1">
      <alignment horizontal="center" vertical="center"/>
    </xf>
    <xf numFmtId="3" fontId="0" fillId="0" borderId="57" xfId="0" applyNumberFormat="1" applyBorder="1" applyAlignment="1">
      <alignment horizontal="center" vertical="center"/>
    </xf>
    <xf numFmtId="0" fontId="0" fillId="0" borderId="250" xfId="0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2" fillId="8" borderId="247" xfId="0" applyFont="1" applyFill="1" applyBorder="1" applyAlignment="1">
      <alignment horizontal="center" vertical="center"/>
    </xf>
    <xf numFmtId="0" fontId="12" fillId="8" borderId="248" xfId="0" applyFont="1" applyFill="1" applyBorder="1" applyAlignment="1">
      <alignment horizontal="center" vertical="center"/>
    </xf>
    <xf numFmtId="0" fontId="12" fillId="8" borderId="249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8" borderId="54" xfId="0" applyFont="1" applyFill="1" applyBorder="1" applyAlignment="1">
      <alignment horizontal="center" vertical="center"/>
    </xf>
    <xf numFmtId="0" fontId="13" fillId="7" borderId="159" xfId="0" applyFont="1" applyFill="1" applyBorder="1" applyAlignment="1">
      <alignment horizontal="center" vertical="center"/>
    </xf>
    <xf numFmtId="0" fontId="12" fillId="8" borderId="43" xfId="0" applyFont="1" applyFill="1" applyBorder="1" applyAlignment="1">
      <alignment horizontal="center" vertical="center"/>
    </xf>
    <xf numFmtId="0" fontId="12" fillId="8" borderId="46" xfId="0" applyFont="1" applyFill="1" applyBorder="1" applyAlignment="1">
      <alignment horizontal="center" vertical="center"/>
    </xf>
    <xf numFmtId="0" fontId="16" fillId="17" borderId="184" xfId="0" applyFont="1" applyFill="1" applyBorder="1" applyAlignment="1">
      <alignment horizontal="center" vertical="center"/>
    </xf>
    <xf numFmtId="0" fontId="16" fillId="9" borderId="43" xfId="0" applyFont="1" applyFill="1" applyBorder="1" applyAlignment="1">
      <alignment horizontal="center" vertical="center"/>
    </xf>
    <xf numFmtId="0" fontId="17" fillId="14" borderId="234" xfId="0" applyFont="1" applyFill="1" applyBorder="1" applyAlignment="1">
      <alignment horizontal="center" vertical="center"/>
    </xf>
    <xf numFmtId="0" fontId="16" fillId="17" borderId="71" xfId="0" applyFont="1" applyFill="1" applyBorder="1" applyAlignment="1">
      <alignment horizontal="center" vertical="center"/>
    </xf>
    <xf numFmtId="0" fontId="17" fillId="14" borderId="16" xfId="0" applyFont="1" applyFill="1" applyBorder="1" applyAlignment="1">
      <alignment horizontal="center" vertical="center"/>
    </xf>
    <xf numFmtId="0" fontId="15" fillId="16" borderId="97" xfId="0" applyFont="1" applyFill="1" applyBorder="1" applyAlignment="1">
      <alignment horizontal="center" vertical="center"/>
    </xf>
    <xf numFmtId="0" fontId="15" fillId="16" borderId="185" xfId="0" applyFont="1" applyFill="1" applyBorder="1" applyAlignment="1">
      <alignment horizontal="center" vertical="center"/>
    </xf>
    <xf numFmtId="0" fontId="15" fillId="16" borderId="230" xfId="0" applyFont="1" applyFill="1" applyBorder="1" applyAlignment="1">
      <alignment horizontal="center" vertical="center"/>
    </xf>
    <xf numFmtId="0" fontId="12" fillId="8" borderId="53" xfId="0" applyFont="1" applyFill="1" applyBorder="1" applyAlignment="1">
      <alignment horizontal="center" vertical="center"/>
    </xf>
    <xf numFmtId="0" fontId="13" fillId="18" borderId="47" xfId="0" applyFont="1" applyFill="1" applyBorder="1" applyAlignment="1">
      <alignment horizontal="center" vertical="center"/>
    </xf>
    <xf numFmtId="0" fontId="13" fillId="10" borderId="13" xfId="0" applyFont="1" applyFill="1" applyBorder="1" applyAlignment="1">
      <alignment horizontal="center" vertical="center"/>
    </xf>
    <xf numFmtId="0" fontId="13" fillId="9" borderId="12" xfId="0" applyFont="1" applyFill="1" applyBorder="1" applyAlignment="1">
      <alignment horizontal="center" vertical="center"/>
    </xf>
    <xf numFmtId="0" fontId="14" fillId="13" borderId="163" xfId="0" applyFont="1" applyFill="1" applyBorder="1" applyAlignment="1">
      <alignment horizontal="center" vertical="center"/>
    </xf>
    <xf numFmtId="0" fontId="14" fillId="11" borderId="71" xfId="0" applyFont="1" applyFill="1" applyBorder="1" applyAlignment="1">
      <alignment horizontal="center" vertical="center"/>
    </xf>
    <xf numFmtId="0" fontId="14" fillId="12" borderId="71" xfId="0" applyFont="1" applyFill="1" applyBorder="1" applyAlignment="1">
      <alignment horizontal="center" vertical="center"/>
    </xf>
    <xf numFmtId="0" fontId="0" fillId="0" borderId="253" xfId="0" applyBorder="1" applyAlignment="1">
      <alignment horizontal="center" vertical="center"/>
    </xf>
    <xf numFmtId="0" fontId="0" fillId="0" borderId="260" xfId="0" applyBorder="1" applyAlignment="1">
      <alignment horizontal="center" vertical="center"/>
    </xf>
    <xf numFmtId="0" fontId="0" fillId="0" borderId="261" xfId="0" applyBorder="1" applyAlignment="1">
      <alignment horizontal="center" vertical="center"/>
    </xf>
    <xf numFmtId="3" fontId="0" fillId="0" borderId="252" xfId="0" applyNumberFormat="1" applyBorder="1" applyAlignment="1">
      <alignment horizontal="center" vertical="center"/>
    </xf>
    <xf numFmtId="3" fontId="0" fillId="0" borderId="254" xfId="0" applyNumberFormat="1" applyBorder="1" applyAlignment="1">
      <alignment horizontal="center" vertical="center"/>
    </xf>
    <xf numFmtId="3" fontId="0" fillId="0" borderId="258" xfId="0" applyNumberFormat="1" applyBorder="1" applyAlignment="1">
      <alignment horizontal="center" vertical="center"/>
    </xf>
    <xf numFmtId="0" fontId="5" fillId="0" borderId="255" xfId="0" applyFont="1" applyBorder="1" applyAlignment="1">
      <alignment horizontal="center" vertical="center"/>
    </xf>
    <xf numFmtId="0" fontId="5" fillId="0" borderId="256" xfId="0" applyFont="1" applyBorder="1" applyAlignment="1">
      <alignment horizontal="center" vertical="center"/>
    </xf>
    <xf numFmtId="0" fontId="5" fillId="0" borderId="257" xfId="0" applyFont="1" applyBorder="1" applyAlignment="1">
      <alignment horizontal="center" vertical="center"/>
    </xf>
    <xf numFmtId="0" fontId="5" fillId="0" borderId="262" xfId="0" applyFont="1" applyBorder="1" applyAlignment="1">
      <alignment horizontal="center" vertical="center"/>
    </xf>
    <xf numFmtId="3" fontId="0" fillId="0" borderId="263" xfId="0" applyNumberFormat="1" applyBorder="1" applyAlignment="1">
      <alignment horizontal="center" vertical="center"/>
    </xf>
    <xf numFmtId="3" fontId="0" fillId="0" borderId="25" xfId="0" applyNumberFormat="1" applyBorder="1" applyAlignment="1">
      <alignment horizontal="center" vertical="center"/>
    </xf>
    <xf numFmtId="3" fontId="0" fillId="0" borderId="250" xfId="0" applyNumberFormat="1" applyBorder="1" applyAlignment="1">
      <alignment horizontal="center" vertical="center"/>
    </xf>
    <xf numFmtId="3" fontId="0" fillId="0" borderId="259" xfId="0" applyNumberFormat="1" applyBorder="1" applyAlignment="1">
      <alignment horizontal="center" vertical="center"/>
    </xf>
    <xf numFmtId="0" fontId="3" fillId="0" borderId="94" xfId="0" applyFont="1" applyBorder="1" applyAlignment="1">
      <alignment horizontal="center" vertical="center"/>
    </xf>
    <xf numFmtId="0" fontId="0" fillId="0" borderId="265" xfId="0" applyBorder="1" applyAlignment="1">
      <alignment horizontal="center" vertical="center"/>
    </xf>
    <xf numFmtId="3" fontId="0" fillId="0" borderId="182" xfId="0" applyNumberFormat="1" applyBorder="1" applyAlignment="1">
      <alignment horizontal="center" vertical="center"/>
    </xf>
    <xf numFmtId="0" fontId="14" fillId="11" borderId="63" xfId="0" applyFont="1" applyFill="1" applyBorder="1" applyAlignment="1">
      <alignment horizontal="center" vertical="center"/>
    </xf>
    <xf numFmtId="0" fontId="14" fillId="12" borderId="266" xfId="0" applyFont="1" applyFill="1" applyBorder="1" applyAlignment="1">
      <alignment horizontal="center" vertical="center"/>
    </xf>
    <xf numFmtId="0" fontId="12" fillId="8" borderId="13" xfId="0" applyFont="1" applyFill="1" applyBorder="1" applyAlignment="1">
      <alignment horizontal="center" vertical="center"/>
    </xf>
    <xf numFmtId="0" fontId="12" fillId="8" borderId="12" xfId="0" applyFont="1" applyFill="1" applyBorder="1" applyAlignment="1">
      <alignment horizontal="center" vertical="center"/>
    </xf>
    <xf numFmtId="0" fontId="12" fillId="8" borderId="270" xfId="0" applyFont="1" applyFill="1" applyBorder="1" applyAlignment="1">
      <alignment horizontal="center" vertical="center"/>
    </xf>
    <xf numFmtId="0" fontId="12" fillId="8" borderId="89" xfId="0" applyFont="1" applyFill="1" applyBorder="1" applyAlignment="1">
      <alignment horizontal="center" vertical="center"/>
    </xf>
    <xf numFmtId="3" fontId="0" fillId="0" borderId="59" xfId="0" applyNumberFormat="1" applyBorder="1" applyAlignment="1">
      <alignment horizontal="center" vertical="center"/>
    </xf>
    <xf numFmtId="3" fontId="0" fillId="0" borderId="66" xfId="0" applyNumberFormat="1" applyBorder="1" applyAlignment="1">
      <alignment horizontal="center" vertical="center"/>
    </xf>
    <xf numFmtId="0" fontId="12" fillId="8" borderId="256" xfId="0" applyFont="1" applyFill="1" applyBorder="1" applyAlignment="1">
      <alignment horizontal="center" vertical="center"/>
    </xf>
    <xf numFmtId="0" fontId="12" fillId="8" borderId="112" xfId="0" applyFont="1" applyFill="1" applyBorder="1" applyAlignment="1">
      <alignment horizontal="center" vertical="center"/>
    </xf>
    <xf numFmtId="0" fontId="14" fillId="11" borderId="11" xfId="0" applyFont="1" applyFill="1" applyBorder="1" applyAlignment="1">
      <alignment horizontal="center" vertical="center"/>
    </xf>
    <xf numFmtId="0" fontId="14" fillId="12" borderId="269" xfId="0" applyFont="1" applyFill="1" applyBorder="1" applyAlignment="1">
      <alignment horizontal="center" vertical="center"/>
    </xf>
    <xf numFmtId="0" fontId="12" fillId="8" borderId="0" xfId="0" applyFont="1" applyFill="1" applyAlignment="1">
      <alignment vertical="center"/>
    </xf>
    <xf numFmtId="0" fontId="11" fillId="0" borderId="8" xfId="0" applyFont="1" applyBorder="1" applyAlignment="1">
      <alignment horizontal="center" vertical="center"/>
    </xf>
    <xf numFmtId="0" fontId="4" fillId="0" borderId="272" xfId="0" applyFont="1" applyBorder="1" applyAlignment="1">
      <alignment horizontal="center" vertical="center"/>
    </xf>
    <xf numFmtId="0" fontId="18" fillId="7" borderId="77" xfId="0" applyFont="1" applyFill="1" applyBorder="1" applyAlignment="1">
      <alignment horizontal="center" vertical="center"/>
    </xf>
    <xf numFmtId="0" fontId="4" fillId="19" borderId="19" xfId="0" applyFont="1" applyFill="1" applyBorder="1" applyAlignment="1">
      <alignment horizontal="center" vertical="center"/>
    </xf>
    <xf numFmtId="0" fontId="4" fillId="20" borderId="195" xfId="0" applyFont="1" applyFill="1" applyBorder="1" applyAlignment="1">
      <alignment horizontal="center" vertical="center"/>
    </xf>
    <xf numFmtId="0" fontId="4" fillId="21" borderId="19" xfId="0" applyFont="1" applyFill="1" applyBorder="1" applyAlignment="1">
      <alignment horizontal="center" vertical="center"/>
    </xf>
    <xf numFmtId="3" fontId="4" fillId="0" borderId="174" xfId="0" applyNumberFormat="1" applyFont="1" applyBorder="1" applyAlignment="1">
      <alignment horizontal="center" vertical="center"/>
    </xf>
    <xf numFmtId="0" fontId="4" fillId="0" borderId="273" xfId="0" applyFont="1" applyBorder="1" applyAlignment="1">
      <alignment horizontal="center" vertical="center"/>
    </xf>
    <xf numFmtId="0" fontId="18" fillId="7" borderId="102" xfId="0" applyFont="1" applyFill="1" applyBorder="1" applyAlignment="1">
      <alignment horizontal="center" vertical="center"/>
    </xf>
    <xf numFmtId="0" fontId="4" fillId="19" borderId="274" xfId="0" applyFont="1" applyFill="1" applyBorder="1" applyAlignment="1">
      <alignment horizontal="center" vertical="center"/>
    </xf>
    <xf numFmtId="0" fontId="4" fillId="21" borderId="275" xfId="0" applyFont="1" applyFill="1" applyBorder="1" applyAlignment="1">
      <alignment horizontal="center" vertical="center"/>
    </xf>
    <xf numFmtId="0" fontId="4" fillId="21" borderId="274" xfId="0" applyFont="1" applyFill="1" applyBorder="1" applyAlignment="1">
      <alignment horizontal="center" vertical="center"/>
    </xf>
    <xf numFmtId="0" fontId="4" fillId="0" borderId="119" xfId="0" applyFont="1" applyBorder="1" applyAlignment="1">
      <alignment horizontal="center" vertical="center"/>
    </xf>
    <xf numFmtId="0" fontId="18" fillId="7" borderId="276" xfId="0" applyFont="1" applyFill="1" applyBorder="1" applyAlignment="1">
      <alignment horizontal="center" vertical="center"/>
    </xf>
    <xf numFmtId="0" fontId="4" fillId="0" borderId="277" xfId="0" applyFont="1" applyBorder="1" applyAlignment="1">
      <alignment horizontal="center" vertical="center"/>
    </xf>
    <xf numFmtId="0" fontId="18" fillId="7" borderId="278" xfId="0" applyFont="1" applyFill="1" applyBorder="1" applyAlignment="1">
      <alignment horizontal="center" vertical="center"/>
    </xf>
    <xf numFmtId="0" fontId="4" fillId="20" borderId="275" xfId="0" applyFont="1" applyFill="1" applyBorder="1" applyAlignment="1">
      <alignment horizontal="center" vertical="center"/>
    </xf>
    <xf numFmtId="0" fontId="18" fillId="7" borderId="0" xfId="0" applyFont="1" applyFill="1" applyAlignment="1">
      <alignment horizontal="center" vertical="center"/>
    </xf>
    <xf numFmtId="0" fontId="18" fillId="7" borderId="279" xfId="0" applyFont="1" applyFill="1" applyBorder="1" applyAlignment="1">
      <alignment horizontal="center" vertical="center"/>
    </xf>
    <xf numFmtId="0" fontId="18" fillId="7" borderId="275" xfId="0" applyFont="1" applyFill="1" applyBorder="1" applyAlignment="1">
      <alignment horizontal="center" vertical="center"/>
    </xf>
    <xf numFmtId="0" fontId="4" fillId="21" borderId="22" xfId="0" applyFont="1" applyFill="1" applyBorder="1" applyAlignment="1">
      <alignment horizontal="center" vertical="center"/>
    </xf>
    <xf numFmtId="0" fontId="0" fillId="7" borderId="280" xfId="0" applyFill="1" applyBorder="1" applyAlignment="1">
      <alignment horizontal="center" vertical="center"/>
    </xf>
    <xf numFmtId="0" fontId="4" fillId="21" borderId="195" xfId="0" applyFont="1" applyFill="1" applyBorder="1" applyAlignment="1">
      <alignment horizontal="center" vertical="center"/>
    </xf>
    <xf numFmtId="0" fontId="0" fillId="21" borderId="280" xfId="0" applyFill="1" applyBorder="1" applyAlignment="1">
      <alignment horizontal="center" vertical="center"/>
    </xf>
    <xf numFmtId="0" fontId="0" fillId="20" borderId="280" xfId="0" applyFill="1" applyBorder="1" applyAlignment="1">
      <alignment horizontal="center" vertical="center"/>
    </xf>
    <xf numFmtId="0" fontId="4" fillId="0" borderId="111" xfId="0" applyFont="1" applyBorder="1" applyAlignment="1">
      <alignment horizontal="center" vertical="center"/>
    </xf>
    <xf numFmtId="0" fontId="4" fillId="19" borderId="22" xfId="0" applyFont="1" applyFill="1" applyBorder="1" applyAlignment="1">
      <alignment horizontal="center" vertical="center"/>
    </xf>
    <xf numFmtId="0" fontId="18" fillId="7" borderId="281" xfId="0" applyFont="1" applyFill="1" applyBorder="1" applyAlignment="1">
      <alignment horizontal="center" vertical="center"/>
    </xf>
    <xf numFmtId="0" fontId="4" fillId="0" borderId="282" xfId="0" applyFont="1" applyBorder="1" applyAlignment="1">
      <alignment horizontal="center" vertical="center"/>
    </xf>
    <xf numFmtId="0" fontId="18" fillId="7" borderId="283" xfId="0" applyFont="1" applyFill="1" applyBorder="1" applyAlignment="1">
      <alignment horizontal="center" vertical="center"/>
    </xf>
    <xf numFmtId="0" fontId="18" fillId="7" borderId="284" xfId="0" applyFont="1" applyFill="1" applyBorder="1" applyAlignment="1">
      <alignment horizontal="center" vertical="center"/>
    </xf>
    <xf numFmtId="0" fontId="0" fillId="21" borderId="50" xfId="0" applyFill="1" applyBorder="1" applyAlignment="1">
      <alignment horizontal="center" vertical="center"/>
    </xf>
    <xf numFmtId="0" fontId="0" fillId="21" borderId="285" xfId="0" applyFill="1" applyBorder="1" applyAlignment="1">
      <alignment horizontal="center" vertical="center"/>
    </xf>
    <xf numFmtId="3" fontId="2" fillId="8" borderId="267" xfId="0" applyNumberFormat="1" applyFont="1" applyFill="1" applyBorder="1" applyAlignment="1">
      <alignment horizontal="center" vertical="center"/>
    </xf>
    <xf numFmtId="0" fontId="12" fillId="8" borderId="135" xfId="0" applyFont="1" applyFill="1" applyBorder="1" applyAlignment="1">
      <alignment horizontal="center" vertical="center"/>
    </xf>
    <xf numFmtId="0" fontId="13" fillId="8" borderId="63" xfId="0" applyFont="1" applyFill="1" applyBorder="1" applyAlignment="1">
      <alignment horizontal="center" vertical="center"/>
    </xf>
    <xf numFmtId="0" fontId="13" fillId="8" borderId="43" xfId="0" applyFont="1" applyFill="1" applyBorder="1" applyAlignment="1">
      <alignment horizontal="center" vertical="center"/>
    </xf>
    <xf numFmtId="0" fontId="0" fillId="7" borderId="189" xfId="0" applyFill="1" applyBorder="1" applyAlignment="1">
      <alignment horizontal="center" vertical="center"/>
    </xf>
    <xf numFmtId="0" fontId="0" fillId="20" borderId="189" xfId="0" applyFill="1" applyBorder="1" applyAlignment="1">
      <alignment horizontal="center" vertical="center"/>
    </xf>
    <xf numFmtId="0" fontId="0" fillId="7" borderId="92" xfId="0" applyFill="1" applyBorder="1" applyAlignment="1">
      <alignment horizontal="center" vertical="center"/>
    </xf>
    <xf numFmtId="0" fontId="0" fillId="7" borderId="172" xfId="0" applyFill="1" applyBorder="1" applyAlignment="1">
      <alignment horizontal="center" vertical="center"/>
    </xf>
    <xf numFmtId="0" fontId="0" fillId="20" borderId="50" xfId="0" applyFill="1" applyBorder="1" applyAlignment="1">
      <alignment horizontal="center" vertical="center"/>
    </xf>
    <xf numFmtId="0" fontId="0" fillId="20" borderId="178" xfId="0" applyFill="1" applyBorder="1" applyAlignment="1">
      <alignment horizontal="center" vertical="center"/>
    </xf>
    <xf numFmtId="0" fontId="0" fillId="7" borderId="178" xfId="0" applyFill="1" applyBorder="1" applyAlignment="1">
      <alignment horizontal="center" vertical="center"/>
    </xf>
    <xf numFmtId="3" fontId="0" fillId="0" borderId="101" xfId="0" applyNumberFormat="1" applyBorder="1" applyAlignment="1">
      <alignment horizontal="center" vertical="center"/>
    </xf>
    <xf numFmtId="0" fontId="0" fillId="20" borderId="51" xfId="0" applyFill="1" applyBorder="1" applyAlignment="1">
      <alignment horizontal="center" vertical="center"/>
    </xf>
    <xf numFmtId="0" fontId="0" fillId="7" borderId="51" xfId="0" applyFill="1" applyBorder="1" applyAlignment="1">
      <alignment horizontal="center" vertical="center"/>
    </xf>
    <xf numFmtId="0" fontId="0" fillId="21" borderId="51" xfId="0" applyFill="1" applyBorder="1" applyAlignment="1">
      <alignment horizontal="center" vertical="center"/>
    </xf>
    <xf numFmtId="0" fontId="0" fillId="20" borderId="92" xfId="0" applyFill="1" applyBorder="1" applyAlignment="1">
      <alignment vertical="center"/>
    </xf>
    <xf numFmtId="0" fontId="0" fillId="7" borderId="92" xfId="0" applyFill="1" applyBorder="1" applyAlignment="1">
      <alignment vertical="center"/>
    </xf>
    <xf numFmtId="3" fontId="0" fillId="7" borderId="69" xfId="0" applyNumberFormat="1" applyFill="1" applyBorder="1" applyAlignment="1">
      <alignment horizontal="center" vertical="center"/>
    </xf>
    <xf numFmtId="3" fontId="0" fillId="0" borderId="242" xfId="0" applyNumberFormat="1" applyBorder="1" applyAlignment="1">
      <alignment horizontal="center" vertical="center"/>
    </xf>
    <xf numFmtId="0" fontId="3" fillId="0" borderId="10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3" fontId="0" fillId="0" borderId="196" xfId="0" applyNumberFormat="1" applyBorder="1" applyAlignment="1">
      <alignment horizontal="center" vertical="center"/>
    </xf>
    <xf numFmtId="3" fontId="0" fillId="0" borderId="192" xfId="0" applyNumberFormat="1" applyBorder="1" applyAlignment="1">
      <alignment horizontal="center" vertical="center"/>
    </xf>
    <xf numFmtId="3" fontId="0" fillId="0" borderId="126" xfId="0" applyNumberFormat="1" applyBorder="1" applyAlignment="1">
      <alignment horizontal="center" vertical="center"/>
    </xf>
    <xf numFmtId="3" fontId="0" fillId="0" borderId="130" xfId="0" applyNumberFormat="1" applyBorder="1" applyAlignment="1">
      <alignment horizontal="center" vertical="center"/>
    </xf>
    <xf numFmtId="3" fontId="0" fillId="0" borderId="232" xfId="0" applyNumberFormat="1" applyBorder="1" applyAlignment="1">
      <alignment horizontal="center" vertical="center"/>
    </xf>
    <xf numFmtId="3" fontId="4" fillId="0" borderId="242" xfId="0" applyNumberFormat="1" applyFont="1" applyBorder="1" applyAlignment="1">
      <alignment horizontal="center" vertical="center"/>
    </xf>
    <xf numFmtId="0" fontId="0" fillId="9" borderId="294" xfId="0" applyFill="1" applyBorder="1" applyAlignment="1">
      <alignment horizontal="center" vertical="center"/>
    </xf>
    <xf numFmtId="0" fontId="0" fillId="9" borderId="293" xfId="0" applyFill="1" applyBorder="1" applyAlignment="1">
      <alignment horizontal="center" vertical="center"/>
    </xf>
    <xf numFmtId="0" fontId="0" fillId="9" borderId="292" xfId="0" applyFill="1" applyBorder="1" applyAlignment="1">
      <alignment horizontal="center" vertical="center"/>
    </xf>
    <xf numFmtId="0" fontId="0" fillId="9" borderId="301" xfId="0" applyFill="1" applyBorder="1" applyAlignment="1">
      <alignment horizontal="center" vertical="center"/>
    </xf>
    <xf numFmtId="0" fontId="0" fillId="9" borderId="302" xfId="0" applyFill="1" applyBorder="1" applyAlignment="1">
      <alignment horizontal="center" vertical="center"/>
    </xf>
    <xf numFmtId="0" fontId="0" fillId="9" borderId="303" xfId="0" applyFill="1" applyBorder="1" applyAlignment="1">
      <alignment horizontal="center" vertical="center"/>
    </xf>
    <xf numFmtId="0" fontId="0" fillId="9" borderId="304" xfId="0" applyFill="1" applyBorder="1" applyAlignment="1">
      <alignment horizontal="center" vertical="center"/>
    </xf>
    <xf numFmtId="0" fontId="0" fillId="9" borderId="288" xfId="0" applyFill="1" applyBorder="1" applyAlignment="1">
      <alignment horizontal="center" vertical="center"/>
    </xf>
    <xf numFmtId="0" fontId="0" fillId="9" borderId="263" xfId="0" applyFill="1" applyBorder="1" applyAlignment="1">
      <alignment horizontal="center" vertical="center"/>
    </xf>
    <xf numFmtId="0" fontId="0" fillId="9" borderId="261" xfId="0" applyFill="1" applyBorder="1" applyAlignment="1">
      <alignment horizontal="center" vertical="center"/>
    </xf>
    <xf numFmtId="0" fontId="0" fillId="9" borderId="271" xfId="0" applyFill="1" applyBorder="1" applyAlignment="1">
      <alignment horizontal="center" vertical="center"/>
    </xf>
    <xf numFmtId="0" fontId="0" fillId="11" borderId="245" xfId="0" applyFill="1" applyBorder="1" applyAlignment="1">
      <alignment horizontal="center" vertical="center"/>
    </xf>
    <xf numFmtId="0" fontId="0" fillId="11" borderId="246" xfId="0" applyFill="1" applyBorder="1" applyAlignment="1">
      <alignment horizontal="center" vertical="center"/>
    </xf>
    <xf numFmtId="0" fontId="0" fillId="11" borderId="290" xfId="0" applyFill="1" applyBorder="1" applyAlignment="1">
      <alignment horizontal="center" vertical="center"/>
    </xf>
    <xf numFmtId="0" fontId="0" fillId="11" borderId="286" xfId="0" applyFill="1" applyBorder="1" applyAlignment="1">
      <alignment horizontal="center" vertical="center"/>
    </xf>
    <xf numFmtId="0" fontId="0" fillId="11" borderId="250" xfId="0" applyFill="1" applyBorder="1" applyAlignment="1">
      <alignment horizontal="center" vertical="center"/>
    </xf>
    <xf numFmtId="0" fontId="0" fillId="11" borderId="251" xfId="0" applyFill="1" applyBorder="1" applyAlignment="1">
      <alignment horizontal="center" vertical="center"/>
    </xf>
    <xf numFmtId="0" fontId="0" fillId="11" borderId="291" xfId="0" applyFill="1" applyBorder="1" applyAlignment="1">
      <alignment horizontal="center" vertical="center"/>
    </xf>
    <xf numFmtId="0" fontId="0" fillId="11" borderId="289" xfId="0" applyFill="1" applyBorder="1" applyAlignment="1">
      <alignment horizontal="center" vertical="center"/>
    </xf>
    <xf numFmtId="0" fontId="0" fillId="11" borderId="305" xfId="0" applyFill="1" applyBorder="1" applyAlignment="1">
      <alignment horizontal="center" vertical="center"/>
    </xf>
    <xf numFmtId="0" fontId="0" fillId="11" borderId="306" xfId="0" applyFill="1" applyBorder="1" applyAlignment="1">
      <alignment horizontal="center" vertical="center"/>
    </xf>
    <xf numFmtId="0" fontId="0" fillId="11" borderId="307" xfId="0" applyFill="1" applyBorder="1" applyAlignment="1">
      <alignment horizontal="center" vertical="center"/>
    </xf>
    <xf numFmtId="0" fontId="0" fillId="11" borderId="298" xfId="0" applyFill="1" applyBorder="1" applyAlignment="1">
      <alignment horizontal="center" vertical="center"/>
    </xf>
    <xf numFmtId="0" fontId="0" fillId="11" borderId="308" xfId="0" applyFill="1" applyBorder="1" applyAlignment="1">
      <alignment horizontal="center" vertical="center"/>
    </xf>
    <xf numFmtId="0" fontId="0" fillId="11" borderId="297" xfId="0" applyFill="1" applyBorder="1" applyAlignment="1">
      <alignment horizontal="center" vertical="center"/>
    </xf>
    <xf numFmtId="0" fontId="0" fillId="14" borderId="286" xfId="0" applyFill="1" applyBorder="1" applyAlignment="1">
      <alignment horizontal="center" vertical="center"/>
    </xf>
    <xf numFmtId="0" fontId="0" fillId="14" borderId="250" xfId="0" applyFill="1" applyBorder="1" applyAlignment="1">
      <alignment horizontal="center" vertical="center"/>
    </xf>
    <xf numFmtId="0" fontId="0" fillId="14" borderId="246" xfId="0" applyFill="1" applyBorder="1" applyAlignment="1">
      <alignment horizontal="center" vertical="center"/>
    </xf>
    <xf numFmtId="0" fontId="0" fillId="14" borderId="251" xfId="0" applyFill="1" applyBorder="1" applyAlignment="1">
      <alignment horizontal="center" vertical="center"/>
    </xf>
    <xf numFmtId="0" fontId="0" fillId="14" borderId="298" xfId="0" applyFill="1" applyBorder="1" applyAlignment="1">
      <alignment horizontal="center" vertical="center"/>
    </xf>
    <xf numFmtId="0" fontId="0" fillId="14" borderId="297" xfId="0" applyFill="1" applyBorder="1" applyAlignment="1">
      <alignment horizontal="center" vertical="center"/>
    </xf>
    <xf numFmtId="0" fontId="0" fillId="11" borderId="295" xfId="0" applyFill="1" applyBorder="1" applyAlignment="1">
      <alignment horizontal="center" vertical="center"/>
    </xf>
    <xf numFmtId="0" fontId="0" fillId="11" borderId="287" xfId="0" applyFill="1" applyBorder="1" applyAlignment="1">
      <alignment horizontal="center" vertical="center"/>
    </xf>
    <xf numFmtId="0" fontId="0" fillId="14" borderId="296" xfId="0" applyFill="1" applyBorder="1" applyAlignment="1">
      <alignment horizontal="center" vertical="center"/>
    </xf>
    <xf numFmtId="0" fontId="0" fillId="14" borderId="287" xfId="0" applyFill="1" applyBorder="1" applyAlignment="1">
      <alignment horizontal="center" vertical="center"/>
    </xf>
    <xf numFmtId="0" fontId="0" fillId="14" borderId="300" xfId="0" applyFill="1" applyBorder="1" applyAlignment="1">
      <alignment horizontal="center" vertical="center"/>
    </xf>
    <xf numFmtId="0" fontId="0" fillId="11" borderId="299" xfId="0" applyFill="1" applyBorder="1" applyAlignment="1">
      <alignment horizontal="center" vertical="center"/>
    </xf>
    <xf numFmtId="0" fontId="0" fillId="11" borderId="296" xfId="0" applyFill="1" applyBorder="1" applyAlignment="1">
      <alignment horizontal="center" vertical="center"/>
    </xf>
    <xf numFmtId="0" fontId="0" fillId="11" borderId="300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2" fillId="8" borderId="44" xfId="0" applyFont="1" applyFill="1" applyBorder="1" applyAlignment="1">
      <alignment horizontal="center" vertical="center"/>
    </xf>
    <xf numFmtId="0" fontId="12" fillId="8" borderId="45" xfId="0" applyFont="1" applyFill="1" applyBorder="1" applyAlignment="1">
      <alignment horizontal="center" vertical="center"/>
    </xf>
    <xf numFmtId="0" fontId="12" fillId="8" borderId="72" xfId="0" applyFont="1" applyFill="1" applyBorder="1" applyAlignment="1">
      <alignment horizontal="center" vertical="center"/>
    </xf>
    <xf numFmtId="0" fontId="2" fillId="8" borderId="67" xfId="0" applyFont="1" applyFill="1" applyBorder="1" applyAlignment="1">
      <alignment horizontal="center" vertical="center"/>
    </xf>
    <xf numFmtId="0" fontId="2" fillId="8" borderId="64" xfId="0" applyFont="1" applyFill="1" applyBorder="1" applyAlignment="1">
      <alignment horizontal="center" vertical="center"/>
    </xf>
    <xf numFmtId="0" fontId="2" fillId="8" borderId="68" xfId="0" applyFont="1" applyFill="1" applyBorder="1" applyAlignment="1">
      <alignment horizontal="center" vertical="center"/>
    </xf>
    <xf numFmtId="0" fontId="3" fillId="11" borderId="19" xfId="0" applyFont="1" applyFill="1" applyBorder="1" applyAlignment="1">
      <alignment horizontal="center" vertical="center"/>
    </xf>
    <xf numFmtId="0" fontId="3" fillId="11" borderId="22" xfId="0" applyFont="1" applyFill="1" applyBorder="1" applyAlignment="1">
      <alignment horizontal="center" vertical="center"/>
    </xf>
    <xf numFmtId="0" fontId="3" fillId="11" borderId="13" xfId="0" applyFont="1" applyFill="1" applyBorder="1" applyAlignment="1">
      <alignment horizontal="center" vertical="center"/>
    </xf>
    <xf numFmtId="0" fontId="3" fillId="12" borderId="87" xfId="0" applyFont="1" applyFill="1" applyBorder="1" applyAlignment="1">
      <alignment horizontal="center" vertical="center"/>
    </xf>
    <xf numFmtId="0" fontId="3" fillId="12" borderId="88" xfId="0" applyFont="1" applyFill="1" applyBorder="1" applyAlignment="1">
      <alignment horizontal="center" vertical="center"/>
    </xf>
    <xf numFmtId="0" fontId="3" fillId="12" borderId="89" xfId="0" applyFont="1" applyFill="1" applyBorder="1" applyAlignment="1">
      <alignment horizontal="center" vertical="center"/>
    </xf>
    <xf numFmtId="0" fontId="5" fillId="0" borderId="7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9" fillId="16" borderId="24" xfId="0" applyFont="1" applyFill="1" applyBorder="1" applyAlignment="1">
      <alignment horizontal="center" vertical="center"/>
    </xf>
    <xf numFmtId="0" fontId="7" fillId="7" borderId="0" xfId="0" applyFont="1" applyFill="1" applyAlignment="1">
      <alignment horizontal="center" vertical="center"/>
    </xf>
    <xf numFmtId="3" fontId="4" fillId="9" borderId="85" xfId="0" applyNumberFormat="1" applyFont="1" applyFill="1" applyBorder="1" applyAlignment="1">
      <alignment horizontal="center" vertical="center"/>
    </xf>
    <xf numFmtId="3" fontId="4" fillId="9" borderId="86" xfId="0" applyNumberFormat="1" applyFont="1" applyFill="1" applyBorder="1" applyAlignment="1">
      <alignment horizontal="center" vertical="center"/>
    </xf>
    <xf numFmtId="0" fontId="2" fillId="8" borderId="17" xfId="0" applyFont="1" applyFill="1" applyBorder="1" applyAlignment="1">
      <alignment horizontal="center" vertical="center"/>
    </xf>
    <xf numFmtId="0" fontId="2" fillId="8" borderId="20" xfId="0" applyFont="1" applyFill="1" applyBorder="1" applyAlignment="1">
      <alignment horizontal="center" vertical="center"/>
    </xf>
    <xf numFmtId="0" fontId="2" fillId="8" borderId="18" xfId="0" applyFont="1" applyFill="1" applyBorder="1" applyAlignment="1">
      <alignment horizontal="center" vertical="center"/>
    </xf>
    <xf numFmtId="0" fontId="2" fillId="8" borderId="8" xfId="0" applyFont="1" applyFill="1" applyBorder="1" applyAlignment="1">
      <alignment horizontal="center" vertical="center"/>
    </xf>
    <xf numFmtId="0" fontId="2" fillId="8" borderId="0" xfId="0" applyFont="1" applyFill="1" applyAlignment="1">
      <alignment horizontal="center" vertical="center"/>
    </xf>
    <xf numFmtId="0" fontId="2" fillId="8" borderId="10" xfId="0" applyFont="1" applyFill="1" applyBorder="1" applyAlignment="1">
      <alignment horizontal="center" vertical="center"/>
    </xf>
    <xf numFmtId="0" fontId="2" fillId="8" borderId="23" xfId="0" applyFont="1" applyFill="1" applyBorder="1" applyAlignment="1">
      <alignment horizontal="center" vertical="center"/>
    </xf>
    <xf numFmtId="0" fontId="2" fillId="8" borderId="24" xfId="0" applyFont="1" applyFill="1" applyBorder="1" applyAlignment="1">
      <alignment horizontal="center" vertical="center"/>
    </xf>
    <xf numFmtId="0" fontId="2" fillId="8" borderId="40" xfId="0" applyFont="1" applyFill="1" applyBorder="1" applyAlignment="1">
      <alignment horizontal="center" vertical="center"/>
    </xf>
    <xf numFmtId="3" fontId="2" fillId="8" borderId="18" xfId="0" applyNumberFormat="1" applyFont="1" applyFill="1" applyBorder="1" applyAlignment="1">
      <alignment horizontal="center" vertical="center"/>
    </xf>
    <xf numFmtId="3" fontId="2" fillId="8" borderId="9" xfId="0" applyNumberFormat="1" applyFont="1" applyFill="1" applyBorder="1" applyAlignment="1">
      <alignment horizontal="center" vertical="center"/>
    </xf>
    <xf numFmtId="3" fontId="2" fillId="8" borderId="42" xfId="0" applyNumberFormat="1" applyFont="1" applyFill="1" applyBorder="1" applyAlignment="1">
      <alignment horizontal="center" vertical="center"/>
    </xf>
    <xf numFmtId="3" fontId="2" fillId="8" borderId="39" xfId="0" applyNumberFormat="1" applyFont="1" applyFill="1" applyBorder="1" applyAlignment="1">
      <alignment horizontal="center" vertical="center"/>
    </xf>
    <xf numFmtId="3" fontId="2" fillId="8" borderId="20" xfId="0" applyNumberFormat="1" applyFont="1" applyFill="1" applyBorder="1" applyAlignment="1">
      <alignment horizontal="center" vertical="center"/>
    </xf>
    <xf numFmtId="3" fontId="2" fillId="8" borderId="21" xfId="0" applyNumberFormat="1" applyFont="1" applyFill="1" applyBorder="1" applyAlignment="1">
      <alignment horizontal="center" vertical="center"/>
    </xf>
    <xf numFmtId="3" fontId="2" fillId="8" borderId="6" xfId="0" applyNumberFormat="1" applyFont="1" applyFill="1" applyBorder="1" applyAlignment="1">
      <alignment horizontal="center" vertical="center"/>
    </xf>
    <xf numFmtId="3" fontId="2" fillId="8" borderId="0" xfId="0" applyNumberFormat="1" applyFont="1" applyFill="1" applyAlignment="1">
      <alignment horizontal="center" vertical="center"/>
    </xf>
    <xf numFmtId="3" fontId="2" fillId="8" borderId="7" xfId="0" applyNumberFormat="1" applyFont="1" applyFill="1" applyBorder="1" applyAlignment="1">
      <alignment horizontal="center" vertical="center"/>
    </xf>
    <xf numFmtId="3" fontId="2" fillId="8" borderId="41" xfId="0" applyNumberFormat="1" applyFont="1" applyFill="1" applyBorder="1" applyAlignment="1">
      <alignment horizontal="center" vertical="center"/>
    </xf>
    <xf numFmtId="3" fontId="2" fillId="8" borderId="24" xfId="0" applyNumberFormat="1" applyFont="1" applyFill="1" applyBorder="1" applyAlignment="1">
      <alignment horizontal="center" vertical="center"/>
    </xf>
    <xf numFmtId="3" fontId="2" fillId="8" borderId="25" xfId="0" applyNumberFormat="1" applyFont="1" applyFill="1" applyBorder="1" applyAlignment="1">
      <alignment horizontal="center" vertical="center"/>
    </xf>
    <xf numFmtId="3" fontId="4" fillId="3" borderId="121" xfId="0" applyNumberFormat="1" applyFont="1" applyFill="1" applyBorder="1" applyAlignment="1">
      <alignment horizontal="center" vertical="center"/>
    </xf>
    <xf numFmtId="3" fontId="4" fillId="3" borderId="120" xfId="0" applyNumberFormat="1" applyFont="1" applyFill="1" applyBorder="1" applyAlignment="1">
      <alignment horizontal="center" vertical="center"/>
    </xf>
    <xf numFmtId="3" fontId="3" fillId="2" borderId="41" xfId="0" applyNumberFormat="1" applyFont="1" applyFill="1" applyBorder="1" applyAlignment="1">
      <alignment horizontal="center" vertical="center"/>
    </xf>
    <xf numFmtId="3" fontId="3" fillId="2" borderId="24" xfId="0" applyNumberFormat="1" applyFont="1" applyFill="1" applyBorder="1" applyAlignment="1">
      <alignment horizontal="center" vertical="center"/>
    </xf>
    <xf numFmtId="3" fontId="3" fillId="2" borderId="23" xfId="0" applyNumberFormat="1" applyFont="1" applyFill="1" applyBorder="1" applyAlignment="1">
      <alignment horizontal="center" vertical="center"/>
    </xf>
    <xf numFmtId="3" fontId="3" fillId="2" borderId="25" xfId="0" applyNumberFormat="1" applyFont="1" applyFill="1" applyBorder="1" applyAlignment="1">
      <alignment horizontal="center" vertical="center"/>
    </xf>
    <xf numFmtId="3" fontId="3" fillId="2" borderId="157" xfId="0" applyNumberFormat="1" applyFont="1" applyFill="1" applyBorder="1" applyAlignment="1">
      <alignment horizontal="center" vertical="center"/>
    </xf>
    <xf numFmtId="3" fontId="3" fillId="2" borderId="133" xfId="0" applyNumberFormat="1" applyFont="1" applyFill="1" applyBorder="1" applyAlignment="1">
      <alignment horizontal="center" vertical="center"/>
    </xf>
    <xf numFmtId="3" fontId="3" fillId="2" borderId="158" xfId="0" applyNumberFormat="1" applyFont="1" applyFill="1" applyBorder="1" applyAlignment="1">
      <alignment horizontal="center" vertical="center"/>
    </xf>
    <xf numFmtId="0" fontId="1" fillId="17" borderId="82" xfId="0" applyFont="1" applyFill="1" applyBorder="1" applyAlignment="1">
      <alignment horizontal="center" vertical="center"/>
    </xf>
    <xf numFmtId="0" fontId="1" fillId="17" borderId="91" xfId="0" applyFont="1" applyFill="1" applyBorder="1" applyAlignment="1">
      <alignment horizontal="center" vertical="center"/>
    </xf>
    <xf numFmtId="0" fontId="3" fillId="14" borderId="166" xfId="0" applyFont="1" applyFill="1" applyBorder="1" applyAlignment="1">
      <alignment horizontal="center" vertical="center"/>
    </xf>
    <xf numFmtId="0" fontId="3" fillId="14" borderId="165" xfId="0" applyFont="1" applyFill="1" applyBorder="1" applyAlignment="1">
      <alignment horizontal="center" vertical="center"/>
    </xf>
    <xf numFmtId="0" fontId="3" fillId="12" borderId="94" xfId="0" applyFont="1" applyFill="1" applyBorder="1" applyAlignment="1">
      <alignment horizontal="center" vertical="center"/>
    </xf>
    <xf numFmtId="3" fontId="3" fillId="17" borderId="140" xfId="0" applyNumberFormat="1" applyFont="1" applyFill="1" applyBorder="1" applyAlignment="1">
      <alignment horizontal="center" vertical="center"/>
    </xf>
    <xf numFmtId="3" fontId="3" fillId="17" borderId="142" xfId="0" applyNumberFormat="1" applyFont="1" applyFill="1" applyBorder="1" applyAlignment="1">
      <alignment horizontal="center" vertical="center"/>
    </xf>
    <xf numFmtId="0" fontId="1" fillId="17" borderId="81" xfId="0" applyFont="1" applyFill="1" applyBorder="1" applyAlignment="1">
      <alignment horizontal="center" vertical="center"/>
    </xf>
    <xf numFmtId="0" fontId="1" fillId="9" borderId="92" xfId="0" applyFont="1" applyFill="1" applyBorder="1" applyAlignment="1">
      <alignment horizontal="center" vertical="center"/>
    </xf>
    <xf numFmtId="0" fontId="1" fillId="9" borderId="86" xfId="0" applyFont="1" applyFill="1" applyBorder="1" applyAlignment="1">
      <alignment horizontal="center" vertical="center"/>
    </xf>
    <xf numFmtId="3" fontId="4" fillId="9" borderId="92" xfId="0" applyNumberFormat="1" applyFont="1" applyFill="1" applyBorder="1" applyAlignment="1">
      <alignment horizontal="center" vertical="center"/>
    </xf>
    <xf numFmtId="0" fontId="4" fillId="9" borderId="86" xfId="0" applyFont="1" applyFill="1" applyBorder="1" applyAlignment="1">
      <alignment horizontal="center" vertical="center"/>
    </xf>
    <xf numFmtId="0" fontId="1" fillId="17" borderId="80" xfId="0" applyFont="1" applyFill="1" applyBorder="1" applyAlignment="1">
      <alignment horizontal="center" vertical="center"/>
    </xf>
    <xf numFmtId="0" fontId="3" fillId="12" borderId="95" xfId="0" applyFont="1" applyFill="1" applyBorder="1" applyAlignment="1">
      <alignment horizontal="center" vertical="center"/>
    </xf>
    <xf numFmtId="3" fontId="3" fillId="17" borderId="5" xfId="0" applyNumberFormat="1" applyFont="1" applyFill="1" applyBorder="1" applyAlignment="1">
      <alignment horizontal="center" vertical="center"/>
    </xf>
    <xf numFmtId="0" fontId="3" fillId="17" borderId="25" xfId="0" applyFont="1" applyFill="1" applyBorder="1" applyAlignment="1">
      <alignment horizontal="center" vertical="center"/>
    </xf>
    <xf numFmtId="0" fontId="2" fillId="8" borderId="74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/>
    </xf>
    <xf numFmtId="0" fontId="2" fillId="8" borderId="2" xfId="0" applyFont="1" applyFill="1" applyBorder="1" applyAlignment="1">
      <alignment horizontal="center" vertical="center"/>
    </xf>
    <xf numFmtId="0" fontId="2" fillId="8" borderId="35" xfId="0" applyFont="1" applyFill="1" applyBorder="1" applyAlignment="1">
      <alignment horizontal="center" vertical="center"/>
    </xf>
    <xf numFmtId="0" fontId="2" fillId="8" borderId="79" xfId="0" applyFont="1" applyFill="1" applyBorder="1" applyAlignment="1">
      <alignment horizontal="center" vertical="center"/>
    </xf>
    <xf numFmtId="0" fontId="2" fillId="8" borderId="116" xfId="0" applyFont="1" applyFill="1" applyBorder="1" applyAlignment="1">
      <alignment horizontal="center" vertical="center"/>
    </xf>
    <xf numFmtId="0" fontId="5" fillId="17" borderId="3" xfId="0" applyFont="1" applyFill="1" applyBorder="1" applyAlignment="1">
      <alignment horizontal="center" vertical="center"/>
    </xf>
    <xf numFmtId="0" fontId="5" fillId="17" borderId="1" xfId="0" applyFont="1" applyFill="1" applyBorder="1" applyAlignment="1">
      <alignment horizontal="center" vertical="center"/>
    </xf>
    <xf numFmtId="0" fontId="5" fillId="17" borderId="2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4" fillId="4" borderId="143" xfId="0" applyFont="1" applyFill="1" applyBorder="1" applyAlignment="1">
      <alignment horizontal="center" vertical="center"/>
    </xf>
    <xf numFmtId="0" fontId="2" fillId="8" borderId="3" xfId="0" applyFont="1" applyFill="1" applyBorder="1" applyAlignment="1">
      <alignment horizontal="center" vertical="center"/>
    </xf>
    <xf numFmtId="0" fontId="2" fillId="8" borderId="5" xfId="0" applyFont="1" applyFill="1" applyBorder="1" applyAlignment="1">
      <alignment horizontal="center" vertical="center"/>
    </xf>
    <xf numFmtId="0" fontId="2" fillId="8" borderId="6" xfId="0" applyFont="1" applyFill="1" applyBorder="1" applyAlignment="1">
      <alignment horizontal="center" vertical="center"/>
    </xf>
    <xf numFmtId="0" fontId="2" fillId="8" borderId="7" xfId="0" applyFont="1" applyFill="1" applyBorder="1" applyAlignment="1">
      <alignment horizontal="center" vertical="center"/>
    </xf>
    <xf numFmtId="0" fontId="2" fillId="8" borderId="96" xfId="0" applyFont="1" applyFill="1" applyBorder="1" applyAlignment="1">
      <alignment horizontal="center" vertical="center"/>
    </xf>
    <xf numFmtId="0" fontId="2" fillId="8" borderId="103" xfId="0" applyFont="1" applyFill="1" applyBorder="1" applyAlignment="1">
      <alignment horizontal="center" vertical="center"/>
    </xf>
    <xf numFmtId="0" fontId="1" fillId="17" borderId="75" xfId="0" applyFont="1" applyFill="1" applyBorder="1" applyAlignment="1">
      <alignment horizontal="center" vertical="center"/>
    </xf>
    <xf numFmtId="0" fontId="1" fillId="17" borderId="149" xfId="0" applyFont="1" applyFill="1" applyBorder="1" applyAlignment="1">
      <alignment horizontal="center" vertical="center"/>
    </xf>
    <xf numFmtId="0" fontId="1" fillId="17" borderId="105" xfId="0" applyFont="1" applyFill="1" applyBorder="1" applyAlignment="1">
      <alignment horizontal="center" vertical="center"/>
    </xf>
    <xf numFmtId="0" fontId="1" fillId="17" borderId="73" xfId="0" applyFont="1" applyFill="1" applyBorder="1" applyAlignment="1">
      <alignment horizontal="center" vertical="center"/>
    </xf>
    <xf numFmtId="0" fontId="5" fillId="9" borderId="6" xfId="0" applyFont="1" applyFill="1" applyBorder="1" applyAlignment="1">
      <alignment horizontal="center" vertical="center"/>
    </xf>
    <xf numFmtId="0" fontId="5" fillId="9" borderId="0" xfId="0" applyFont="1" applyFill="1" applyAlignment="1">
      <alignment horizontal="center" vertical="center"/>
    </xf>
    <xf numFmtId="0" fontId="5" fillId="9" borderId="10" xfId="0" applyFont="1" applyFill="1" applyBorder="1" applyAlignment="1">
      <alignment horizontal="center" vertical="center"/>
    </xf>
    <xf numFmtId="0" fontId="1" fillId="9" borderId="75" xfId="0" applyFont="1" applyFill="1" applyBorder="1" applyAlignment="1">
      <alignment horizontal="center" vertical="center"/>
    </xf>
    <xf numFmtId="0" fontId="1" fillId="9" borderId="105" xfId="0" applyFont="1" applyFill="1" applyBorder="1" applyAlignment="1">
      <alignment horizontal="center" vertical="center"/>
    </xf>
    <xf numFmtId="0" fontId="6" fillId="14" borderId="6" xfId="0" applyFont="1" applyFill="1" applyBorder="1" applyAlignment="1">
      <alignment horizontal="center" vertical="center"/>
    </xf>
    <xf numFmtId="0" fontId="6" fillId="14" borderId="0" xfId="0" applyFont="1" applyFill="1" applyAlignment="1">
      <alignment horizontal="center" vertical="center"/>
    </xf>
    <xf numFmtId="0" fontId="6" fillId="14" borderId="10" xfId="0" applyFont="1" applyFill="1" applyBorder="1" applyAlignment="1">
      <alignment horizontal="center" vertical="center"/>
    </xf>
    <xf numFmtId="0" fontId="3" fillId="14" borderId="35" xfId="0" applyFont="1" applyFill="1" applyBorder="1" applyAlignment="1">
      <alignment horizontal="center" vertical="center"/>
    </xf>
    <xf numFmtId="0" fontId="3" fillId="14" borderId="103" xfId="0" applyFont="1" applyFill="1" applyBorder="1" applyAlignment="1">
      <alignment horizontal="center" vertical="center"/>
    </xf>
    <xf numFmtId="0" fontId="1" fillId="17" borderId="83" xfId="0" applyFont="1" applyFill="1" applyBorder="1" applyAlignment="1">
      <alignment horizontal="center" vertical="center"/>
    </xf>
    <xf numFmtId="0" fontId="3" fillId="12" borderId="93" xfId="0" applyFont="1" applyFill="1" applyBorder="1" applyAlignment="1">
      <alignment horizontal="center" vertical="center"/>
    </xf>
    <xf numFmtId="3" fontId="3" fillId="17" borderId="38" xfId="0" applyNumberFormat="1" applyFont="1" applyFill="1" applyBorder="1" applyAlignment="1">
      <alignment horizontal="center" vertical="center"/>
    </xf>
    <xf numFmtId="3" fontId="3" fillId="17" borderId="141" xfId="0" applyNumberFormat="1" applyFont="1" applyFill="1" applyBorder="1" applyAlignment="1">
      <alignment horizontal="center" vertical="center"/>
    </xf>
    <xf numFmtId="0" fontId="5" fillId="17" borderId="0" xfId="0" applyFont="1" applyFill="1" applyAlignment="1">
      <alignment horizontal="center" vertical="center"/>
    </xf>
    <xf numFmtId="0" fontId="5" fillId="17" borderId="10" xfId="0" applyFont="1" applyFill="1" applyBorder="1" applyAlignment="1">
      <alignment horizontal="center" vertical="center"/>
    </xf>
    <xf numFmtId="0" fontId="0" fillId="0" borderId="85" xfId="0" applyBorder="1" applyAlignment="1">
      <alignment horizontal="center" vertical="center"/>
    </xf>
    <xf numFmtId="0" fontId="0" fillId="0" borderId="86" xfId="0" applyBorder="1" applyAlignment="1">
      <alignment horizontal="center" vertical="center"/>
    </xf>
    <xf numFmtId="0" fontId="0" fillId="0" borderId="264" xfId="0" applyBorder="1" applyAlignment="1">
      <alignment horizontal="center" vertical="center"/>
    </xf>
    <xf numFmtId="0" fontId="0" fillId="0" borderId="91" xfId="0" applyBorder="1" applyAlignment="1">
      <alignment horizontal="center" vertical="center"/>
    </xf>
    <xf numFmtId="0" fontId="0" fillId="0" borderId="220" xfId="0" applyBorder="1" applyAlignment="1">
      <alignment horizontal="center" vertical="center"/>
    </xf>
    <xf numFmtId="0" fontId="0" fillId="0" borderId="201" xfId="0" applyBorder="1" applyAlignment="1">
      <alignment horizontal="center" vertical="center"/>
    </xf>
    <xf numFmtId="0" fontId="0" fillId="0" borderId="78" xfId="0" applyBorder="1" applyAlignment="1">
      <alignment horizontal="center" vertical="center"/>
    </xf>
    <xf numFmtId="0" fontId="0" fillId="0" borderId="199" xfId="0" applyBorder="1" applyAlignment="1">
      <alignment horizontal="center" vertical="center"/>
    </xf>
    <xf numFmtId="0" fontId="15" fillId="16" borderId="1" xfId="0" applyFont="1" applyFill="1" applyBorder="1" applyAlignment="1">
      <alignment horizontal="center" vertical="center"/>
    </xf>
    <xf numFmtId="0" fontId="15" fillId="16" borderId="5" xfId="0" applyFont="1" applyFill="1" applyBorder="1" applyAlignment="1">
      <alignment horizontal="center" vertical="center"/>
    </xf>
    <xf numFmtId="0" fontId="0" fillId="0" borderId="195" xfId="0" applyBorder="1" applyAlignment="1">
      <alignment horizontal="center" vertical="center"/>
    </xf>
    <xf numFmtId="0" fontId="0" fillId="0" borderId="172" xfId="0" applyBorder="1" applyAlignment="1">
      <alignment horizontal="center" vertical="center"/>
    </xf>
    <xf numFmtId="0" fontId="3" fillId="0" borderId="235" xfId="0" applyFont="1" applyBorder="1" applyAlignment="1">
      <alignment horizontal="center" vertical="center"/>
    </xf>
    <xf numFmtId="0" fontId="3" fillId="0" borderId="206" xfId="0" applyFon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3" fillId="0" borderId="141" xfId="0" applyFont="1" applyBorder="1" applyAlignment="1">
      <alignment horizontal="center" vertical="center"/>
    </xf>
    <xf numFmtId="0" fontId="0" fillId="0" borderId="194" xfId="0" applyBorder="1" applyAlignment="1">
      <alignment horizontal="center" vertical="center"/>
    </xf>
    <xf numFmtId="0" fontId="0" fillId="0" borderId="139" xfId="0" applyBorder="1" applyAlignment="1">
      <alignment horizontal="center" vertical="center"/>
    </xf>
    <xf numFmtId="0" fontId="15" fillId="18" borderId="180" xfId="0" applyFont="1" applyFill="1" applyBorder="1" applyAlignment="1">
      <alignment horizontal="center" vertical="center"/>
    </xf>
    <xf numFmtId="0" fontId="15" fillId="18" borderId="183" xfId="0" applyFont="1" applyFill="1" applyBorder="1" applyAlignment="1">
      <alignment horizontal="center" vertical="center"/>
    </xf>
    <xf numFmtId="0" fontId="15" fillId="16" borderId="181" xfId="0" applyFont="1" applyFill="1" applyBorder="1" applyAlignment="1">
      <alignment horizontal="center" vertical="center"/>
    </xf>
    <xf numFmtId="0" fontId="15" fillId="16" borderId="182" xfId="0" applyFont="1" applyFill="1" applyBorder="1" applyAlignment="1">
      <alignment horizontal="center" vertical="center"/>
    </xf>
    <xf numFmtId="0" fontId="15" fillId="16" borderId="45" xfId="0" applyFont="1" applyFill="1" applyBorder="1" applyAlignment="1">
      <alignment horizontal="center" vertical="center"/>
    </xf>
    <xf numFmtId="0" fontId="15" fillId="16" borderId="72" xfId="0" applyFont="1" applyFill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3" fillId="11" borderId="36" xfId="0" applyFont="1" applyFill="1" applyBorder="1" applyAlignment="1">
      <alignment horizontal="center" vertical="center"/>
    </xf>
    <xf numFmtId="0" fontId="3" fillId="11" borderId="78" xfId="0" applyFont="1" applyFill="1" applyBorder="1" applyAlignment="1">
      <alignment horizontal="center" vertical="center"/>
    </xf>
    <xf numFmtId="0" fontId="3" fillId="12" borderId="38" xfId="0" applyFont="1" applyFill="1" applyBorder="1" applyAlignment="1">
      <alignment horizontal="center" vertical="center"/>
    </xf>
    <xf numFmtId="0" fontId="3" fillId="12" borderId="141" xfId="0" applyFont="1" applyFill="1" applyBorder="1" applyAlignment="1">
      <alignment horizontal="center" vertical="center"/>
    </xf>
    <xf numFmtId="0" fontId="2" fillId="8" borderId="268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2" fillId="8" borderId="74" xfId="0" applyFont="1" applyFill="1" applyBorder="1" applyAlignment="1">
      <alignment horizontal="center" vertical="center"/>
    </xf>
    <xf numFmtId="0" fontId="12" fillId="8" borderId="1" xfId="0" applyFont="1" applyFill="1" applyBorder="1" applyAlignment="1">
      <alignment horizontal="center" vertical="center"/>
    </xf>
    <xf numFmtId="0" fontId="12" fillId="8" borderId="5" xfId="0" applyFont="1" applyFill="1" applyBorder="1" applyAlignment="1">
      <alignment horizontal="center" vertical="center"/>
    </xf>
    <xf numFmtId="0" fontId="0" fillId="7" borderId="189" xfId="0" applyFill="1" applyBorder="1" applyAlignment="1">
      <alignment horizontal="center" vertical="center"/>
    </xf>
    <xf numFmtId="0" fontId="0" fillId="7" borderId="172" xfId="0" applyFill="1" applyBorder="1" applyAlignment="1">
      <alignment horizontal="center" vertical="center"/>
    </xf>
    <xf numFmtId="0" fontId="0" fillId="20" borderId="189" xfId="0" applyFill="1" applyBorder="1" applyAlignment="1">
      <alignment horizontal="center" vertical="center"/>
    </xf>
    <xf numFmtId="0" fontId="0" fillId="20" borderId="172" xfId="0" applyFill="1" applyBorder="1" applyAlignment="1">
      <alignment horizontal="center" vertical="center"/>
    </xf>
    <xf numFmtId="0" fontId="0" fillId="21" borderId="189" xfId="0" applyFill="1" applyBorder="1" applyAlignment="1">
      <alignment horizontal="center" vertical="center"/>
    </xf>
    <xf numFmtId="0" fontId="0" fillId="21" borderId="172" xfId="0" applyFill="1" applyBorder="1" applyAlignment="1">
      <alignment horizontal="center" vertical="center"/>
    </xf>
    <xf numFmtId="0" fontId="0" fillId="7" borderId="179" xfId="0" applyFill="1" applyBorder="1" applyAlignment="1">
      <alignment horizontal="center" vertical="center"/>
    </xf>
    <xf numFmtId="0" fontId="0" fillId="7" borderId="171" xfId="0" applyFill="1" applyBorder="1" applyAlignment="1">
      <alignment horizontal="center" vertical="center"/>
    </xf>
    <xf numFmtId="0" fontId="0" fillId="19" borderId="189" xfId="0" applyFill="1" applyBorder="1" applyAlignment="1">
      <alignment horizontal="center" vertical="center"/>
    </xf>
    <xf numFmtId="0" fontId="0" fillId="19" borderId="172" xfId="0" applyFill="1" applyBorder="1" applyAlignment="1">
      <alignment horizontal="center" vertical="center"/>
    </xf>
    <xf numFmtId="0" fontId="3" fillId="11" borderId="177" xfId="0" applyFont="1" applyFill="1" applyBorder="1" applyAlignment="1">
      <alignment horizontal="center" vertical="center"/>
    </xf>
    <xf numFmtId="0" fontId="3" fillId="11" borderId="102" xfId="0" applyFont="1" applyFill="1" applyBorder="1" applyAlignment="1">
      <alignment horizontal="center" vertical="center"/>
    </xf>
    <xf numFmtId="0" fontId="3" fillId="11" borderId="76" xfId="0" applyFont="1" applyFill="1" applyBorder="1" applyAlignment="1">
      <alignment horizontal="center" vertical="center"/>
    </xf>
    <xf numFmtId="0" fontId="0" fillId="7" borderId="92" xfId="0" applyFill="1" applyBorder="1" applyAlignment="1">
      <alignment horizontal="center" vertical="center"/>
    </xf>
    <xf numFmtId="0" fontId="0" fillId="7" borderId="12" xfId="0" applyFill="1" applyBorder="1" applyAlignment="1">
      <alignment horizontal="center" vertical="center"/>
    </xf>
    <xf numFmtId="0" fontId="0" fillId="19" borderId="92" xfId="0" applyFill="1" applyBorder="1" applyAlignment="1">
      <alignment horizontal="center" vertical="center"/>
    </xf>
    <xf numFmtId="0" fontId="0" fillId="19" borderId="37" xfId="0" applyFill="1" applyBorder="1" applyAlignment="1">
      <alignment horizontal="center" vertical="center"/>
    </xf>
    <xf numFmtId="0" fontId="0" fillId="7" borderId="102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4F17B"/>
      <color rgb="FFD8E345"/>
      <color rgb="FFD4EC7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EABDC7-E207-4E70-9D5F-B884A4127931}">
  <dimension ref="A1:M19"/>
  <sheetViews>
    <sheetView zoomScaleNormal="100" workbookViewId="0"/>
  </sheetViews>
  <sheetFormatPr defaultRowHeight="15" x14ac:dyDescent="0.25"/>
  <cols>
    <col min="1" max="1" width="2.140625" style="1" customWidth="1"/>
    <col min="2" max="2" width="8.42578125" style="1" bestFit="1" customWidth="1"/>
    <col min="3" max="3" width="10.28515625" style="1" bestFit="1" customWidth="1"/>
    <col min="4" max="4" width="13.7109375" style="1" bestFit="1" customWidth="1"/>
    <col min="5" max="5" width="14.85546875" style="1" bestFit="1" customWidth="1"/>
    <col min="6" max="6" width="22.85546875" style="1" bestFit="1" customWidth="1"/>
    <col min="7" max="7" width="11.28515625" style="1" bestFit="1" customWidth="1"/>
    <col min="8" max="8" width="9.85546875" style="1" bestFit="1" customWidth="1"/>
    <col min="9" max="9" width="21.140625" style="1" bestFit="1" customWidth="1"/>
    <col min="10" max="10" width="27.7109375" style="1" bestFit="1" customWidth="1"/>
    <col min="11" max="11" width="16.28515625" style="1" bestFit="1" customWidth="1"/>
    <col min="12" max="12" width="55.5703125" style="1" bestFit="1" customWidth="1"/>
    <col min="13" max="13" width="21.42578125" style="1" bestFit="1" customWidth="1"/>
    <col min="14" max="16384" width="9.140625" style="1"/>
  </cols>
  <sheetData>
    <row r="1" spans="1:13" ht="15.75" thickBot="1" x14ac:dyDescent="0.3"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</row>
    <row r="2" spans="1:13" s="241" customFormat="1" ht="17.25" thickBot="1" x14ac:dyDescent="0.3">
      <c r="A2" s="237"/>
      <c r="B2" s="238" t="s">
        <v>176</v>
      </c>
      <c r="C2" s="238" t="s">
        <v>7</v>
      </c>
      <c r="D2" s="239" t="s">
        <v>0</v>
      </c>
      <c r="E2" s="239" t="s">
        <v>4</v>
      </c>
      <c r="F2" s="239" t="s">
        <v>141</v>
      </c>
      <c r="G2" s="239" t="s">
        <v>142</v>
      </c>
      <c r="H2" s="239" t="s">
        <v>143</v>
      </c>
      <c r="I2" s="239" t="s">
        <v>144</v>
      </c>
      <c r="J2" s="239" t="s">
        <v>145</v>
      </c>
      <c r="K2" s="239" t="s">
        <v>146</v>
      </c>
      <c r="L2" s="286" t="s">
        <v>157</v>
      </c>
      <c r="M2" s="240" t="s">
        <v>166</v>
      </c>
    </row>
    <row r="3" spans="1:13" ht="15.75" thickTop="1" x14ac:dyDescent="0.25">
      <c r="A3" s="3"/>
      <c r="B3" s="351">
        <v>1</v>
      </c>
      <c r="C3" s="352" t="s">
        <v>10</v>
      </c>
      <c r="D3" s="352" t="s">
        <v>119</v>
      </c>
      <c r="E3" s="352" t="s">
        <v>127</v>
      </c>
      <c r="F3" s="352" t="s">
        <v>128</v>
      </c>
      <c r="G3" s="352" t="s">
        <v>148</v>
      </c>
      <c r="H3" s="352"/>
      <c r="I3" s="352" t="s">
        <v>129</v>
      </c>
      <c r="J3" s="352" t="s">
        <v>130</v>
      </c>
      <c r="K3" s="352" t="s">
        <v>131</v>
      </c>
      <c r="L3" s="352" t="s">
        <v>132</v>
      </c>
      <c r="M3" s="353" t="s">
        <v>168</v>
      </c>
    </row>
    <row r="4" spans="1:13" x14ac:dyDescent="0.25">
      <c r="A4" s="3"/>
      <c r="B4" s="382">
        <v>2</v>
      </c>
      <c r="C4" s="362" t="s">
        <v>10</v>
      </c>
      <c r="D4" s="363" t="s">
        <v>119</v>
      </c>
      <c r="E4" s="363" t="s">
        <v>121</v>
      </c>
      <c r="F4" s="363" t="s">
        <v>123</v>
      </c>
      <c r="G4" s="363" t="s">
        <v>124</v>
      </c>
      <c r="H4" s="363" t="s">
        <v>125</v>
      </c>
      <c r="I4" s="363" t="s">
        <v>122</v>
      </c>
      <c r="J4" s="363" t="s">
        <v>126</v>
      </c>
      <c r="K4" s="363" t="s">
        <v>175</v>
      </c>
      <c r="L4" s="363" t="s">
        <v>120</v>
      </c>
      <c r="M4" s="364">
        <v>166</v>
      </c>
    </row>
    <row r="5" spans="1:13" x14ac:dyDescent="0.25">
      <c r="A5" s="3"/>
      <c r="B5" s="383"/>
      <c r="C5" s="365" t="s">
        <v>10</v>
      </c>
      <c r="D5" s="366" t="s">
        <v>133</v>
      </c>
      <c r="E5" s="366" t="s">
        <v>134</v>
      </c>
      <c r="F5" s="366" t="s">
        <v>123</v>
      </c>
      <c r="G5" s="366" t="s">
        <v>148</v>
      </c>
      <c r="H5" s="363" t="s">
        <v>125</v>
      </c>
      <c r="I5" s="366" t="s">
        <v>122</v>
      </c>
      <c r="J5" s="363" t="s">
        <v>126</v>
      </c>
      <c r="K5" s="366" t="s">
        <v>135</v>
      </c>
      <c r="L5" s="366"/>
      <c r="M5" s="367" t="s">
        <v>167</v>
      </c>
    </row>
    <row r="6" spans="1:13" x14ac:dyDescent="0.25">
      <c r="A6" s="3"/>
      <c r="B6" s="383"/>
      <c r="C6" s="368" t="s">
        <v>10</v>
      </c>
      <c r="D6" s="368" t="s">
        <v>133</v>
      </c>
      <c r="E6" s="368" t="s">
        <v>136</v>
      </c>
      <c r="F6" s="368" t="s">
        <v>137</v>
      </c>
      <c r="G6" s="368" t="s">
        <v>148</v>
      </c>
      <c r="H6" s="368"/>
      <c r="I6" s="368" t="s">
        <v>122</v>
      </c>
      <c r="J6" s="368" t="s">
        <v>126</v>
      </c>
      <c r="K6" s="368" t="s">
        <v>26</v>
      </c>
      <c r="L6" s="368"/>
      <c r="M6" s="369" t="s">
        <v>167</v>
      </c>
    </row>
    <row r="7" spans="1:13" x14ac:dyDescent="0.25">
      <c r="A7" s="3"/>
      <c r="B7" s="384">
        <v>3</v>
      </c>
      <c r="C7" s="376" t="s">
        <v>37</v>
      </c>
      <c r="D7" s="377" t="s">
        <v>138</v>
      </c>
      <c r="E7" s="377" t="s">
        <v>55</v>
      </c>
      <c r="F7" s="377" t="s">
        <v>147</v>
      </c>
      <c r="G7" s="377" t="s">
        <v>148</v>
      </c>
      <c r="H7" s="378"/>
      <c r="I7" s="377" t="s">
        <v>129</v>
      </c>
      <c r="J7" s="378"/>
      <c r="K7" s="377"/>
      <c r="L7" s="377"/>
      <c r="M7" s="379"/>
    </row>
    <row r="8" spans="1:13" x14ac:dyDescent="0.25">
      <c r="A8" s="3"/>
      <c r="B8" s="385"/>
      <c r="C8" s="376" t="s">
        <v>37</v>
      </c>
      <c r="D8" s="377" t="s">
        <v>138</v>
      </c>
      <c r="E8" s="377" t="s">
        <v>56</v>
      </c>
      <c r="F8" s="377" t="s">
        <v>147</v>
      </c>
      <c r="G8" s="377" t="s">
        <v>148</v>
      </c>
      <c r="H8" s="378"/>
      <c r="I8" s="377" t="s">
        <v>129</v>
      </c>
      <c r="J8" s="378"/>
      <c r="K8" s="377"/>
      <c r="L8" s="377" t="s">
        <v>56</v>
      </c>
      <c r="M8" s="379"/>
    </row>
    <row r="9" spans="1:13" x14ac:dyDescent="0.25">
      <c r="A9" s="3"/>
      <c r="B9" s="385"/>
      <c r="C9" s="376" t="s">
        <v>37</v>
      </c>
      <c r="D9" s="377" t="s">
        <v>149</v>
      </c>
      <c r="E9" s="377" t="s">
        <v>173</v>
      </c>
      <c r="F9" s="377" t="s">
        <v>147</v>
      </c>
      <c r="G9" s="377" t="s">
        <v>148</v>
      </c>
      <c r="H9" s="378"/>
      <c r="I9" s="377" t="s">
        <v>129</v>
      </c>
      <c r="J9" s="378"/>
      <c r="K9" s="377"/>
      <c r="L9" s="377" t="s">
        <v>151</v>
      </c>
      <c r="M9" s="379"/>
    </row>
    <row r="10" spans="1:13" x14ac:dyDescent="0.25">
      <c r="A10" s="3"/>
      <c r="B10" s="386"/>
      <c r="C10" s="380" t="s">
        <v>37</v>
      </c>
      <c r="D10" s="380" t="s">
        <v>149</v>
      </c>
      <c r="E10" s="380" t="s">
        <v>174</v>
      </c>
      <c r="F10" s="380" t="s">
        <v>147</v>
      </c>
      <c r="G10" s="380" t="s">
        <v>148</v>
      </c>
      <c r="H10" s="380"/>
      <c r="I10" s="380" t="s">
        <v>129</v>
      </c>
      <c r="J10" s="380"/>
      <c r="K10" s="380"/>
      <c r="L10" s="380" t="s">
        <v>151</v>
      </c>
      <c r="M10" s="381"/>
    </row>
    <row r="11" spans="1:13" x14ac:dyDescent="0.25">
      <c r="A11" s="3"/>
      <c r="B11" s="382">
        <v>2</v>
      </c>
      <c r="C11" s="362" t="s">
        <v>37</v>
      </c>
      <c r="D11" s="363" t="s">
        <v>138</v>
      </c>
      <c r="E11" s="363" t="s">
        <v>169</v>
      </c>
      <c r="F11" s="363" t="s">
        <v>139</v>
      </c>
      <c r="G11" s="363" t="s">
        <v>140</v>
      </c>
      <c r="H11" s="363"/>
      <c r="I11" s="363" t="s">
        <v>122</v>
      </c>
      <c r="J11" s="363"/>
      <c r="K11" s="363"/>
      <c r="L11" s="363"/>
      <c r="M11" s="364"/>
    </row>
    <row r="12" spans="1:13" x14ac:dyDescent="0.25">
      <c r="A12" s="3"/>
      <c r="B12" s="383"/>
      <c r="C12" s="365" t="s">
        <v>37</v>
      </c>
      <c r="D12" s="366" t="s">
        <v>138</v>
      </c>
      <c r="E12" s="366" t="s">
        <v>170</v>
      </c>
      <c r="F12" s="366" t="s">
        <v>139</v>
      </c>
      <c r="G12" s="366" t="s">
        <v>140</v>
      </c>
      <c r="H12" s="363"/>
      <c r="I12" s="366" t="s">
        <v>122</v>
      </c>
      <c r="J12" s="363"/>
      <c r="K12" s="366"/>
      <c r="L12" s="366"/>
      <c r="M12" s="367"/>
    </row>
    <row r="13" spans="1:13" x14ac:dyDescent="0.25">
      <c r="A13" s="3"/>
      <c r="B13" s="387"/>
      <c r="C13" s="368" t="s">
        <v>37</v>
      </c>
      <c r="D13" s="368" t="s">
        <v>149</v>
      </c>
      <c r="E13" s="368" t="s">
        <v>150</v>
      </c>
      <c r="F13" s="368" t="s">
        <v>139</v>
      </c>
      <c r="G13" s="368" t="s">
        <v>124</v>
      </c>
      <c r="H13" s="368"/>
      <c r="I13" s="368" t="s">
        <v>122</v>
      </c>
      <c r="J13" s="368"/>
      <c r="K13" s="368"/>
      <c r="L13" s="368" t="s">
        <v>150</v>
      </c>
      <c r="M13" s="369"/>
    </row>
    <row r="14" spans="1:13" x14ac:dyDescent="0.25">
      <c r="A14" s="3"/>
      <c r="B14" s="354">
        <v>1</v>
      </c>
      <c r="C14" s="355" t="s">
        <v>5</v>
      </c>
      <c r="D14" s="356" t="s">
        <v>119</v>
      </c>
      <c r="E14" s="356" t="s">
        <v>13</v>
      </c>
      <c r="F14" s="356" t="s">
        <v>128</v>
      </c>
      <c r="G14" s="356" t="s">
        <v>148</v>
      </c>
      <c r="H14" s="356"/>
      <c r="I14" s="356" t="s">
        <v>129</v>
      </c>
      <c r="J14" s="356"/>
      <c r="K14" s="356"/>
      <c r="L14" s="356" t="s">
        <v>152</v>
      </c>
      <c r="M14" s="357"/>
    </row>
    <row r="15" spans="1:13" x14ac:dyDescent="0.25">
      <c r="A15" s="3"/>
      <c r="B15" s="388">
        <v>2</v>
      </c>
      <c r="C15" s="362" t="s">
        <v>38</v>
      </c>
      <c r="D15" s="363" t="s">
        <v>119</v>
      </c>
      <c r="E15" s="363" t="s">
        <v>156</v>
      </c>
      <c r="F15" s="363" t="s">
        <v>137</v>
      </c>
      <c r="G15" s="363" t="s">
        <v>140</v>
      </c>
      <c r="H15" s="363"/>
      <c r="I15" s="363" t="s">
        <v>122</v>
      </c>
      <c r="J15" s="363"/>
      <c r="K15" s="363"/>
      <c r="L15" s="363" t="s">
        <v>153</v>
      </c>
      <c r="M15" s="364"/>
    </row>
    <row r="16" spans="1:13" x14ac:dyDescent="0.25">
      <c r="A16" s="3"/>
      <c r="B16" s="387"/>
      <c r="C16" s="370" t="s">
        <v>38</v>
      </c>
      <c r="D16" s="368" t="s">
        <v>133</v>
      </c>
      <c r="E16" s="368" t="s">
        <v>156</v>
      </c>
      <c r="F16" s="368" t="s">
        <v>137</v>
      </c>
      <c r="G16" s="368" t="s">
        <v>148</v>
      </c>
      <c r="H16" s="371"/>
      <c r="I16" s="368" t="s">
        <v>122</v>
      </c>
      <c r="J16" s="371"/>
      <c r="K16" s="368"/>
      <c r="L16" s="368" t="s">
        <v>153</v>
      </c>
      <c r="M16" s="369"/>
    </row>
    <row r="17" spans="1:13" x14ac:dyDescent="0.25">
      <c r="A17" s="3"/>
      <c r="B17" s="388">
        <v>2</v>
      </c>
      <c r="C17" s="362" t="s">
        <v>6</v>
      </c>
      <c r="D17" s="363" t="s">
        <v>154</v>
      </c>
      <c r="E17" s="363" t="s">
        <v>155</v>
      </c>
      <c r="F17" s="363" t="s">
        <v>137</v>
      </c>
      <c r="G17" s="363" t="s">
        <v>124</v>
      </c>
      <c r="H17" s="363"/>
      <c r="I17" s="363" t="s">
        <v>122</v>
      </c>
      <c r="J17" s="363"/>
      <c r="K17" s="363"/>
      <c r="L17" s="363"/>
      <c r="M17" s="364"/>
    </row>
    <row r="18" spans="1:13" x14ac:dyDescent="0.25">
      <c r="A18" s="3"/>
      <c r="B18" s="389"/>
      <c r="C18" s="372" t="s">
        <v>6</v>
      </c>
      <c r="D18" s="373" t="s">
        <v>158</v>
      </c>
      <c r="E18" s="373" t="s">
        <v>49</v>
      </c>
      <c r="F18" s="373" t="s">
        <v>137</v>
      </c>
      <c r="G18" s="374" t="s">
        <v>159</v>
      </c>
      <c r="H18" s="374"/>
      <c r="I18" s="373" t="s">
        <v>122</v>
      </c>
      <c r="J18" s="374"/>
      <c r="K18" s="373"/>
      <c r="L18" s="373"/>
      <c r="M18" s="375"/>
    </row>
    <row r="19" spans="1:13" ht="15.75" thickBot="1" x14ac:dyDescent="0.3">
      <c r="A19" s="3"/>
      <c r="B19" s="358">
        <v>1</v>
      </c>
      <c r="C19" s="359" t="s">
        <v>6</v>
      </c>
      <c r="D19" s="360" t="s">
        <v>158</v>
      </c>
      <c r="E19" s="360" t="s">
        <v>118</v>
      </c>
      <c r="F19" s="360" t="s">
        <v>128</v>
      </c>
      <c r="G19" s="360" t="s">
        <v>148</v>
      </c>
      <c r="H19" s="360"/>
      <c r="I19" s="360" t="s">
        <v>129</v>
      </c>
      <c r="J19" s="360"/>
      <c r="K19" s="360"/>
      <c r="L19" s="360"/>
      <c r="M19" s="361"/>
    </row>
  </sheetData>
  <mergeCells count="5">
    <mergeCell ref="B4:B6"/>
    <mergeCell ref="B7:B10"/>
    <mergeCell ref="B11:B13"/>
    <mergeCell ref="B15:B16"/>
    <mergeCell ref="B17:B1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15D03C-55DB-4CCC-85BA-18CF3AB409DD}">
  <dimension ref="A3:N15"/>
  <sheetViews>
    <sheetView zoomScaleNormal="100" workbookViewId="0">
      <selection activeCell="J22" sqref="J22"/>
    </sheetView>
  </sheetViews>
  <sheetFormatPr defaultRowHeight="15" x14ac:dyDescent="0.25"/>
  <cols>
    <col min="1" max="1" width="9.5703125" style="1" bestFit="1" customWidth="1"/>
    <col min="2" max="2" width="8" style="1" bestFit="1" customWidth="1"/>
    <col min="3" max="3" width="10.28515625" style="1" bestFit="1" customWidth="1"/>
    <col min="4" max="4" width="18.5703125" style="1" bestFit="1" customWidth="1"/>
    <col min="5" max="5" width="14" style="1" bestFit="1" customWidth="1"/>
    <col min="6" max="6" width="9.85546875" style="1" bestFit="1" customWidth="1"/>
    <col min="7" max="7" width="5.85546875" style="1" bestFit="1" customWidth="1"/>
    <col min="8" max="13" width="5.5703125" style="1" bestFit="1" customWidth="1"/>
    <col min="14" max="17" width="9.5703125" style="1" bestFit="1" customWidth="1"/>
    <col min="18" max="18" width="8.42578125" style="1" bestFit="1" customWidth="1"/>
    <col min="19" max="16384" width="9.140625" style="1"/>
  </cols>
  <sheetData>
    <row r="3" spans="1:14" ht="15.75" thickBot="1" x14ac:dyDescent="0.3"/>
    <row r="4" spans="1:14" s="241" customFormat="1" ht="16.5" x14ac:dyDescent="0.25">
      <c r="B4" s="397" t="s">
        <v>15</v>
      </c>
      <c r="C4" s="398"/>
      <c r="D4" s="398"/>
      <c r="E4" s="398"/>
      <c r="F4" s="398"/>
      <c r="G4" s="399"/>
      <c r="H4" s="242">
        <v>1995</v>
      </c>
      <c r="I4" s="254">
        <v>2000</v>
      </c>
      <c r="J4" s="254">
        <v>2005</v>
      </c>
      <c r="K4" s="254">
        <v>2010</v>
      </c>
      <c r="L4" s="254">
        <v>2015</v>
      </c>
      <c r="M4" s="245">
        <v>2020</v>
      </c>
    </row>
    <row r="5" spans="1:14" s="241" customFormat="1" ht="17.25" thickBot="1" x14ac:dyDescent="0.3">
      <c r="B5" s="255" t="s">
        <v>9</v>
      </c>
      <c r="C5" s="256" t="s">
        <v>7</v>
      </c>
      <c r="D5" s="257" t="s">
        <v>0</v>
      </c>
      <c r="E5" s="258" t="s">
        <v>4</v>
      </c>
      <c r="F5" s="259" t="s">
        <v>18</v>
      </c>
      <c r="G5" s="260" t="s">
        <v>17</v>
      </c>
      <c r="H5" s="394" t="s">
        <v>14</v>
      </c>
      <c r="I5" s="395"/>
      <c r="J5" s="395"/>
      <c r="K5" s="395"/>
      <c r="L5" s="395"/>
      <c r="M5" s="396"/>
    </row>
    <row r="6" spans="1:14" ht="15.75" thickTop="1" x14ac:dyDescent="0.25">
      <c r="B6" s="2" t="s">
        <v>162</v>
      </c>
      <c r="C6" s="13" t="s">
        <v>10</v>
      </c>
      <c r="D6" s="16" t="s">
        <v>11</v>
      </c>
      <c r="E6" s="132" t="s">
        <v>27</v>
      </c>
      <c r="F6" s="403" t="s">
        <v>20</v>
      </c>
      <c r="G6" s="406" t="s">
        <v>19</v>
      </c>
      <c r="H6" s="235">
        <v>900</v>
      </c>
      <c r="I6" s="5">
        <v>1000</v>
      </c>
      <c r="J6" s="5">
        <v>990</v>
      </c>
      <c r="K6" s="5">
        <v>980</v>
      </c>
      <c r="L6" s="5">
        <v>970</v>
      </c>
      <c r="M6" s="284">
        <v>960</v>
      </c>
    </row>
    <row r="7" spans="1:14" x14ac:dyDescent="0.25">
      <c r="A7" s="3"/>
      <c r="B7" s="4" t="s">
        <v>163</v>
      </c>
      <c r="C7" s="14" t="s">
        <v>5</v>
      </c>
      <c r="D7" s="17" t="s">
        <v>12</v>
      </c>
      <c r="E7" s="133" t="s">
        <v>13</v>
      </c>
      <c r="F7" s="404"/>
      <c r="G7" s="407"/>
      <c r="H7" s="171">
        <v>2000</v>
      </c>
      <c r="I7" s="6">
        <v>1890</v>
      </c>
      <c r="J7" s="6">
        <v>1880</v>
      </c>
      <c r="K7" s="6">
        <v>1870</v>
      </c>
      <c r="L7" s="6">
        <v>1860</v>
      </c>
      <c r="M7" s="7">
        <v>1860</v>
      </c>
    </row>
    <row r="8" spans="1:14" ht="15.75" thickBot="1" x14ac:dyDescent="0.3">
      <c r="A8" s="3"/>
      <c r="B8" s="10" t="s">
        <v>164</v>
      </c>
      <c r="C8" s="15" t="s">
        <v>6</v>
      </c>
      <c r="D8" s="18" t="s">
        <v>3</v>
      </c>
      <c r="E8" s="134" t="s">
        <v>118</v>
      </c>
      <c r="F8" s="405"/>
      <c r="G8" s="408"/>
      <c r="H8" s="230">
        <v>100</v>
      </c>
      <c r="I8" s="11">
        <v>110</v>
      </c>
      <c r="J8" s="11">
        <v>130</v>
      </c>
      <c r="K8" s="8">
        <v>150</v>
      </c>
      <c r="L8" s="8">
        <v>170</v>
      </c>
      <c r="M8" s="285">
        <v>180</v>
      </c>
    </row>
    <row r="9" spans="1:14" ht="16.5" thickTop="1" thickBot="1" x14ac:dyDescent="0.3">
      <c r="B9" s="400" t="s">
        <v>16</v>
      </c>
      <c r="C9" s="401"/>
      <c r="D9" s="401"/>
      <c r="E9" s="401"/>
      <c r="F9" s="401"/>
      <c r="G9" s="402"/>
      <c r="H9" s="232">
        <f>SUM(H6:H8)</f>
        <v>3000</v>
      </c>
      <c r="I9" s="233">
        <f t="shared" ref="I9:M9" si="0">SUM(I6:I8)</f>
        <v>3000</v>
      </c>
      <c r="J9" s="233">
        <f t="shared" si="0"/>
        <v>3000</v>
      </c>
      <c r="K9" s="233">
        <f t="shared" si="0"/>
        <v>3000</v>
      </c>
      <c r="L9" s="233">
        <f t="shared" si="0"/>
        <v>3000</v>
      </c>
      <c r="M9" s="234">
        <f t="shared" si="0"/>
        <v>3000</v>
      </c>
      <c r="N9" s="9"/>
    </row>
    <row r="11" spans="1:14" ht="15.75" thickBot="1" x14ac:dyDescent="0.3">
      <c r="B11" s="12" t="s">
        <v>21</v>
      </c>
    </row>
    <row r="12" spans="1:14" ht="15.75" thickBot="1" x14ac:dyDescent="0.3">
      <c r="B12" s="12" t="s">
        <v>22</v>
      </c>
      <c r="E12" s="409" t="s">
        <v>161</v>
      </c>
      <c r="F12" s="410"/>
      <c r="G12" s="410"/>
      <c r="H12" s="267">
        <v>1975</v>
      </c>
      <c r="I12" s="268">
        <v>1980</v>
      </c>
      <c r="J12" s="268">
        <v>1985</v>
      </c>
      <c r="K12" s="268">
        <v>1990</v>
      </c>
      <c r="L12" s="270">
        <v>1995</v>
      </c>
      <c r="M12" s="269">
        <v>2000</v>
      </c>
    </row>
    <row r="13" spans="1:14" ht="15.75" thickTop="1" x14ac:dyDescent="0.25">
      <c r="E13" s="390" t="s">
        <v>162</v>
      </c>
      <c r="F13" s="391"/>
      <c r="G13" s="391"/>
      <c r="H13" s="264">
        <f>H6</f>
        <v>900</v>
      </c>
      <c r="I13" s="265">
        <f>H6</f>
        <v>900</v>
      </c>
      <c r="J13" s="265">
        <f>H6</f>
        <v>900</v>
      </c>
      <c r="K13" s="265">
        <f>H6</f>
        <v>900</v>
      </c>
      <c r="L13" s="265">
        <f>H6</f>
        <v>900</v>
      </c>
      <c r="M13" s="266">
        <f>I6</f>
        <v>1000</v>
      </c>
    </row>
    <row r="14" spans="1:14" x14ac:dyDescent="0.25">
      <c r="E14" s="390" t="s">
        <v>163</v>
      </c>
      <c r="F14" s="391"/>
      <c r="G14" s="391"/>
      <c r="H14" s="261">
        <f>H7</f>
        <v>2000</v>
      </c>
      <c r="I14" s="236">
        <f>H7</f>
        <v>2000</v>
      </c>
      <c r="J14" s="236">
        <f>H7</f>
        <v>2000</v>
      </c>
      <c r="K14" s="236">
        <f>H7</f>
        <v>2000</v>
      </c>
      <c r="L14" s="273">
        <f t="shared" ref="L14:L15" si="1">H7</f>
        <v>2000</v>
      </c>
      <c r="M14" s="274">
        <f t="shared" ref="M14:M15" si="2">I7</f>
        <v>1890</v>
      </c>
    </row>
    <row r="15" spans="1:14" ht="15.75" thickBot="1" x14ac:dyDescent="0.3">
      <c r="E15" s="392" t="s">
        <v>164</v>
      </c>
      <c r="F15" s="393"/>
      <c r="G15" s="393"/>
      <c r="H15" s="262">
        <f>H8</f>
        <v>100</v>
      </c>
      <c r="I15" s="263">
        <f>H8</f>
        <v>100</v>
      </c>
      <c r="J15" s="263">
        <f>H8</f>
        <v>100</v>
      </c>
      <c r="K15" s="263">
        <f>H8</f>
        <v>100</v>
      </c>
      <c r="L15" s="271">
        <f t="shared" si="1"/>
        <v>100</v>
      </c>
      <c r="M15" s="272">
        <f t="shared" si="2"/>
        <v>110</v>
      </c>
    </row>
  </sheetData>
  <mergeCells count="9">
    <mergeCell ref="E13:G13"/>
    <mergeCell ref="E14:G14"/>
    <mergeCell ref="E15:G15"/>
    <mergeCell ref="H5:M5"/>
    <mergeCell ref="B4:G4"/>
    <mergeCell ref="B9:G9"/>
    <mergeCell ref="F6:F8"/>
    <mergeCell ref="G6:G8"/>
    <mergeCell ref="E12:G1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B4E1A4-ADD9-483B-9398-B2CBAFB28310}">
  <dimension ref="A1:S104"/>
  <sheetViews>
    <sheetView zoomScaleNormal="100" workbookViewId="0"/>
  </sheetViews>
  <sheetFormatPr defaultRowHeight="15" x14ac:dyDescent="0.25"/>
  <cols>
    <col min="1" max="1" width="9.140625" style="26"/>
    <col min="2" max="2" width="11.5703125" style="26" bestFit="1" customWidth="1"/>
    <col min="3" max="3" width="23" style="26" bestFit="1" customWidth="1"/>
    <col min="4" max="4" width="14.28515625" style="26" bestFit="1" customWidth="1"/>
    <col min="5" max="5" width="20" style="26" customWidth="1"/>
    <col min="6" max="6" width="12" style="26" bestFit="1" customWidth="1"/>
    <col min="7" max="7" width="22" style="26" bestFit="1" customWidth="1"/>
    <col min="8" max="9" width="11.7109375" style="26" customWidth="1"/>
    <col min="10" max="10" width="13.42578125" style="26" bestFit="1" customWidth="1"/>
    <col min="11" max="11" width="15.42578125" style="26" bestFit="1" customWidth="1"/>
    <col min="12" max="12" width="18.7109375" style="26" bestFit="1" customWidth="1"/>
    <col min="13" max="13" width="21" style="26" bestFit="1" customWidth="1"/>
    <col min="14" max="15" width="19.28515625" style="26" bestFit="1" customWidth="1"/>
    <col min="16" max="16" width="9.140625" style="26"/>
    <col min="17" max="17" width="12" style="26" bestFit="1" customWidth="1"/>
    <col min="18" max="18" width="12.140625" style="26" bestFit="1" customWidth="1"/>
    <col min="19" max="19" width="9.7109375" style="26" bestFit="1" customWidth="1"/>
    <col min="20" max="16384" width="9.140625" style="26"/>
  </cols>
  <sheetData>
    <row r="1" spans="1:19" ht="28.5" x14ac:dyDescent="0.25">
      <c r="B1" s="412" t="s">
        <v>77</v>
      </c>
      <c r="C1" s="412"/>
      <c r="D1" s="412"/>
      <c r="E1" s="412"/>
      <c r="F1" s="412"/>
      <c r="G1" s="412"/>
      <c r="H1" s="412"/>
      <c r="I1" s="412"/>
      <c r="J1" s="412"/>
      <c r="K1" s="412"/>
      <c r="L1" s="412"/>
      <c r="M1" s="412"/>
      <c r="N1" s="412"/>
      <c r="O1" s="412"/>
      <c r="P1" s="412"/>
      <c r="Q1" s="412"/>
      <c r="R1" s="412"/>
      <c r="S1" s="412"/>
    </row>
    <row r="2" spans="1:19" ht="28.5" x14ac:dyDescent="0.25">
      <c r="B2" s="412" t="s">
        <v>78</v>
      </c>
      <c r="C2" s="412"/>
      <c r="D2" s="412"/>
      <c r="E2" s="412"/>
      <c r="F2" s="412"/>
      <c r="G2" s="412"/>
      <c r="H2" s="412"/>
      <c r="I2" s="412"/>
      <c r="J2" s="412"/>
      <c r="K2" s="412"/>
      <c r="L2" s="412"/>
      <c r="M2" s="412"/>
      <c r="N2" s="412"/>
      <c r="O2" s="412"/>
      <c r="P2" s="412"/>
      <c r="Q2" s="412"/>
      <c r="R2" s="412"/>
      <c r="S2" s="412"/>
    </row>
    <row r="3" spans="1:19" ht="29.25" thickBot="1" x14ac:dyDescent="0.3">
      <c r="B3" s="411" t="s">
        <v>76</v>
      </c>
      <c r="C3" s="411"/>
      <c r="D3" s="411"/>
      <c r="E3" s="411"/>
      <c r="F3" s="411"/>
      <c r="G3" s="411"/>
      <c r="H3" s="411"/>
      <c r="I3" s="411"/>
      <c r="J3" s="411"/>
      <c r="K3" s="411"/>
      <c r="L3" s="411"/>
      <c r="M3" s="411"/>
      <c r="N3" s="411"/>
      <c r="O3" s="411"/>
      <c r="P3" s="411"/>
      <c r="Q3" s="411"/>
      <c r="R3" s="411"/>
      <c r="S3" s="411"/>
    </row>
    <row r="4" spans="1:19" x14ac:dyDescent="0.25">
      <c r="A4" s="27"/>
      <c r="B4" s="461" t="s">
        <v>8</v>
      </c>
      <c r="C4" s="462"/>
      <c r="D4" s="462"/>
      <c r="E4" s="462"/>
      <c r="F4" s="463"/>
      <c r="G4" s="467" t="s">
        <v>7</v>
      </c>
      <c r="H4" s="468"/>
      <c r="I4" s="468"/>
      <c r="J4" s="468"/>
      <c r="K4" s="468"/>
      <c r="L4" s="468"/>
      <c r="M4" s="468"/>
      <c r="N4" s="468"/>
      <c r="O4" s="469"/>
      <c r="P4" s="470"/>
      <c r="Q4" s="473" t="s">
        <v>1</v>
      </c>
      <c r="R4" s="462"/>
      <c r="S4" s="474"/>
    </row>
    <row r="5" spans="1:19" x14ac:dyDescent="0.25">
      <c r="A5" s="27"/>
      <c r="B5" s="418"/>
      <c r="C5" s="419"/>
      <c r="D5" s="419"/>
      <c r="E5" s="419"/>
      <c r="F5" s="420"/>
      <c r="G5" s="479" t="s">
        <v>10</v>
      </c>
      <c r="H5" s="479"/>
      <c r="I5" s="479"/>
      <c r="J5" s="480" t="s">
        <v>37</v>
      </c>
      <c r="K5" s="481"/>
      <c r="L5" s="480" t="s">
        <v>38</v>
      </c>
      <c r="M5" s="481"/>
      <c r="N5" s="480" t="s">
        <v>6</v>
      </c>
      <c r="O5" s="482"/>
      <c r="P5" s="471"/>
      <c r="Q5" s="475"/>
      <c r="R5" s="419"/>
      <c r="S5" s="476"/>
    </row>
    <row r="6" spans="1:19" x14ac:dyDescent="0.25">
      <c r="A6" s="27"/>
      <c r="B6" s="418"/>
      <c r="C6" s="419"/>
      <c r="D6" s="419"/>
      <c r="E6" s="419"/>
      <c r="F6" s="420"/>
      <c r="G6" s="483" t="s">
        <v>0</v>
      </c>
      <c r="H6" s="484"/>
      <c r="I6" s="484"/>
      <c r="J6" s="484"/>
      <c r="K6" s="484"/>
      <c r="L6" s="484"/>
      <c r="M6" s="484"/>
      <c r="N6" s="484"/>
      <c r="O6" s="485"/>
      <c r="P6" s="471"/>
      <c r="Q6" s="475"/>
      <c r="R6" s="419"/>
      <c r="S6" s="476"/>
    </row>
    <row r="7" spans="1:19" x14ac:dyDescent="0.25">
      <c r="A7" s="27"/>
      <c r="B7" s="418"/>
      <c r="C7" s="419"/>
      <c r="D7" s="419"/>
      <c r="E7" s="419"/>
      <c r="F7" s="420"/>
      <c r="G7" s="118" t="s">
        <v>2</v>
      </c>
      <c r="H7" s="486" t="s">
        <v>23</v>
      </c>
      <c r="I7" s="487"/>
      <c r="J7" s="113" t="s">
        <v>43</v>
      </c>
      <c r="K7" s="114" t="s">
        <v>44</v>
      </c>
      <c r="L7" s="113" t="s">
        <v>45</v>
      </c>
      <c r="M7" s="115" t="s">
        <v>46</v>
      </c>
      <c r="N7" s="116" t="s">
        <v>3</v>
      </c>
      <c r="O7" s="117" t="s">
        <v>48</v>
      </c>
      <c r="P7" s="471"/>
      <c r="Q7" s="475"/>
      <c r="R7" s="419"/>
      <c r="S7" s="476"/>
    </row>
    <row r="8" spans="1:19" ht="15.75" thickBot="1" x14ac:dyDescent="0.3">
      <c r="A8" s="27"/>
      <c r="B8" s="464"/>
      <c r="C8" s="465"/>
      <c r="D8" s="465"/>
      <c r="E8" s="465"/>
      <c r="F8" s="466"/>
      <c r="G8" s="488" t="s">
        <v>4</v>
      </c>
      <c r="H8" s="489"/>
      <c r="I8" s="489"/>
      <c r="J8" s="489"/>
      <c r="K8" s="489"/>
      <c r="L8" s="489"/>
      <c r="M8" s="489"/>
      <c r="N8" s="489"/>
      <c r="O8" s="490"/>
      <c r="P8" s="471"/>
      <c r="Q8" s="477"/>
      <c r="R8" s="465"/>
      <c r="S8" s="478"/>
    </row>
    <row r="9" spans="1:19" ht="16.5" thickTop="1" thickBot="1" x14ac:dyDescent="0.3">
      <c r="A9" s="27"/>
      <c r="B9" s="189" t="s">
        <v>7</v>
      </c>
      <c r="C9" s="24" t="s">
        <v>0</v>
      </c>
      <c r="D9" s="138" t="s">
        <v>4</v>
      </c>
      <c r="E9" s="135" t="s">
        <v>18</v>
      </c>
      <c r="F9" s="45" t="s">
        <v>17</v>
      </c>
      <c r="G9" s="40" t="s">
        <v>25</v>
      </c>
      <c r="H9" s="41" t="s">
        <v>28</v>
      </c>
      <c r="I9" s="42" t="s">
        <v>26</v>
      </c>
      <c r="J9" s="43" t="s">
        <v>33</v>
      </c>
      <c r="K9" s="44" t="s">
        <v>36</v>
      </c>
      <c r="L9" s="491" t="s">
        <v>39</v>
      </c>
      <c r="M9" s="492"/>
      <c r="N9" s="105" t="s">
        <v>49</v>
      </c>
      <c r="O9" s="98" t="s">
        <v>40</v>
      </c>
      <c r="P9" s="471"/>
      <c r="Q9" s="46" t="s">
        <v>4</v>
      </c>
      <c r="R9" s="50" t="s">
        <v>0</v>
      </c>
      <c r="S9" s="190" t="s">
        <v>7</v>
      </c>
    </row>
    <row r="10" spans="1:19" ht="15.75" thickTop="1" x14ac:dyDescent="0.25">
      <c r="A10" s="27"/>
      <c r="B10" s="493" t="s">
        <v>10</v>
      </c>
      <c r="C10" s="28" t="s">
        <v>24</v>
      </c>
      <c r="D10" s="132" t="s">
        <v>25</v>
      </c>
      <c r="E10" s="403" t="s">
        <v>29</v>
      </c>
      <c r="F10" s="406" t="s">
        <v>41</v>
      </c>
      <c r="G10" s="69">
        <v>1000</v>
      </c>
      <c r="H10" s="72"/>
      <c r="I10" s="74"/>
      <c r="J10" s="36"/>
      <c r="K10" s="76"/>
      <c r="L10" s="36"/>
      <c r="M10" s="78"/>
      <c r="N10" s="106"/>
      <c r="O10" s="19"/>
      <c r="P10" s="471"/>
      <c r="Q10" s="79">
        <f t="shared" ref="Q10:Q18" si="0">SUM(G10:O10)</f>
        <v>1000</v>
      </c>
      <c r="R10" s="51">
        <f>Q10</f>
        <v>1000</v>
      </c>
      <c r="S10" s="495">
        <f>SUM(R10:R12)</f>
        <v>111090</v>
      </c>
    </row>
    <row r="11" spans="1:19" x14ac:dyDescent="0.25">
      <c r="A11" s="27"/>
      <c r="B11" s="457"/>
      <c r="C11" s="453" t="s">
        <v>23</v>
      </c>
      <c r="D11" s="139" t="s">
        <v>28</v>
      </c>
      <c r="E11" s="404"/>
      <c r="F11" s="494"/>
      <c r="G11" s="70">
        <v>1000</v>
      </c>
      <c r="H11" s="71">
        <v>99000</v>
      </c>
      <c r="I11" s="73"/>
      <c r="J11" s="75"/>
      <c r="K11" s="77"/>
      <c r="L11" s="75"/>
      <c r="M11" s="81"/>
      <c r="N11" s="107"/>
      <c r="O11" s="99"/>
      <c r="P11" s="471"/>
      <c r="Q11" s="80">
        <f t="shared" si="0"/>
        <v>100000</v>
      </c>
      <c r="R11" s="455">
        <f>SUM(Q11:Q12)</f>
        <v>110090</v>
      </c>
      <c r="S11" s="496"/>
    </row>
    <row r="12" spans="1:19" ht="15.75" thickBot="1" x14ac:dyDescent="0.3">
      <c r="A12" s="27"/>
      <c r="B12" s="446"/>
      <c r="C12" s="454"/>
      <c r="D12" s="140" t="s">
        <v>26</v>
      </c>
      <c r="E12" s="404"/>
      <c r="F12" s="20" t="s">
        <v>30</v>
      </c>
      <c r="G12" s="65"/>
      <c r="H12" s="66"/>
      <c r="I12" s="62">
        <v>9990</v>
      </c>
      <c r="J12" s="67"/>
      <c r="K12" s="68"/>
      <c r="L12" s="67"/>
      <c r="M12" s="82"/>
      <c r="N12" s="91"/>
      <c r="O12" s="100">
        <v>100</v>
      </c>
      <c r="P12" s="471"/>
      <c r="Q12" s="47">
        <f t="shared" si="0"/>
        <v>10090</v>
      </c>
      <c r="R12" s="456"/>
      <c r="S12" s="451"/>
    </row>
    <row r="13" spans="1:19" x14ac:dyDescent="0.25">
      <c r="A13" s="27"/>
      <c r="B13" s="445" t="s">
        <v>37</v>
      </c>
      <c r="C13" s="29" t="s">
        <v>43</v>
      </c>
      <c r="D13" s="141" t="s">
        <v>33</v>
      </c>
      <c r="E13" s="404"/>
      <c r="F13" s="449" t="s">
        <v>34</v>
      </c>
      <c r="G13" s="31"/>
      <c r="H13" s="34"/>
      <c r="I13" s="32"/>
      <c r="J13" s="63">
        <v>10</v>
      </c>
      <c r="K13" s="39"/>
      <c r="L13" s="83"/>
      <c r="M13" s="38"/>
      <c r="N13" s="108"/>
      <c r="O13" s="101"/>
      <c r="P13" s="471"/>
      <c r="Q13" s="48">
        <f t="shared" si="0"/>
        <v>10</v>
      </c>
      <c r="R13" s="52">
        <f>Q13</f>
        <v>10</v>
      </c>
      <c r="S13" s="459">
        <f>SUM(R13:R14)</f>
        <v>3010</v>
      </c>
    </row>
    <row r="14" spans="1:19" ht="15.75" thickBot="1" x14ac:dyDescent="0.3">
      <c r="A14" s="27"/>
      <c r="B14" s="457"/>
      <c r="C14" s="25" t="s">
        <v>44</v>
      </c>
      <c r="D14" s="142" t="s">
        <v>36</v>
      </c>
      <c r="E14" s="404"/>
      <c r="F14" s="458"/>
      <c r="G14" s="30"/>
      <c r="H14" s="35"/>
      <c r="I14" s="33"/>
      <c r="J14" s="37"/>
      <c r="K14" s="61">
        <v>3000</v>
      </c>
      <c r="L14" s="84"/>
      <c r="M14" s="64"/>
      <c r="N14" s="84"/>
      <c r="O14" s="22"/>
      <c r="P14" s="471"/>
      <c r="Q14" s="49">
        <f t="shared" si="0"/>
        <v>3000</v>
      </c>
      <c r="R14" s="53">
        <f>Q14</f>
        <v>3000</v>
      </c>
      <c r="S14" s="460"/>
    </row>
    <row r="15" spans="1:19" x14ac:dyDescent="0.25">
      <c r="A15" s="27"/>
      <c r="B15" s="445" t="s">
        <v>38</v>
      </c>
      <c r="C15" s="29" t="s">
        <v>45</v>
      </c>
      <c r="D15" s="447" t="s">
        <v>39</v>
      </c>
      <c r="E15" s="404"/>
      <c r="F15" s="449" t="s">
        <v>30</v>
      </c>
      <c r="G15" s="87"/>
      <c r="H15" s="88"/>
      <c r="I15" s="89"/>
      <c r="J15" s="92"/>
      <c r="K15" s="89"/>
      <c r="L15" s="94">
        <v>0</v>
      </c>
      <c r="M15" s="95"/>
      <c r="N15" s="109"/>
      <c r="O15" s="102"/>
      <c r="P15" s="471"/>
      <c r="Q15" s="129">
        <f t="shared" si="0"/>
        <v>0</v>
      </c>
      <c r="R15" s="413">
        <f>SUM(Q15:Q16)</f>
        <v>500</v>
      </c>
      <c r="S15" s="450">
        <f>SUM(R15:R15)</f>
        <v>500</v>
      </c>
    </row>
    <row r="16" spans="1:19" ht="15.75" thickBot="1" x14ac:dyDescent="0.3">
      <c r="A16" s="27"/>
      <c r="B16" s="446"/>
      <c r="C16" s="85" t="s">
        <v>46</v>
      </c>
      <c r="D16" s="448"/>
      <c r="E16" s="404"/>
      <c r="F16" s="407"/>
      <c r="G16" s="86"/>
      <c r="H16" s="35"/>
      <c r="I16" s="90"/>
      <c r="J16" s="91"/>
      <c r="K16" s="21"/>
      <c r="L16" s="91"/>
      <c r="M16" s="93">
        <v>500</v>
      </c>
      <c r="N16" s="84"/>
      <c r="O16" s="103"/>
      <c r="P16" s="471"/>
      <c r="Q16" s="151">
        <f t="shared" si="0"/>
        <v>500</v>
      </c>
      <c r="R16" s="414"/>
      <c r="S16" s="451"/>
    </row>
    <row r="17" spans="1:19" x14ac:dyDescent="0.25">
      <c r="A17" s="27"/>
      <c r="B17" s="445" t="s">
        <v>6</v>
      </c>
      <c r="C17" s="126" t="s">
        <v>3</v>
      </c>
      <c r="D17" s="136" t="s">
        <v>49</v>
      </c>
      <c r="E17" s="404"/>
      <c r="F17" s="407"/>
      <c r="G17" s="87"/>
      <c r="H17" s="119"/>
      <c r="I17" s="120"/>
      <c r="J17" s="92"/>
      <c r="K17" s="120"/>
      <c r="L17" s="92"/>
      <c r="M17" s="121"/>
      <c r="N17" s="122">
        <v>300</v>
      </c>
      <c r="O17" s="124"/>
      <c r="P17" s="471"/>
      <c r="Q17" s="129">
        <f t="shared" si="0"/>
        <v>300</v>
      </c>
      <c r="R17" s="130">
        <f>Q17</f>
        <v>300</v>
      </c>
      <c r="S17" s="450">
        <f>SUM(R17:R18)</f>
        <v>400</v>
      </c>
    </row>
    <row r="18" spans="1:19" ht="15.75" thickBot="1" x14ac:dyDescent="0.3">
      <c r="A18" s="27"/>
      <c r="B18" s="452"/>
      <c r="C18" s="110" t="s">
        <v>48</v>
      </c>
      <c r="D18" s="137" t="s">
        <v>40</v>
      </c>
      <c r="E18" s="405"/>
      <c r="F18" s="408"/>
      <c r="G18" s="86"/>
      <c r="H18" s="111"/>
      <c r="I18" s="112"/>
      <c r="J18" s="91"/>
      <c r="K18" s="112"/>
      <c r="L18" s="91"/>
      <c r="M18" s="112"/>
      <c r="N18" s="123"/>
      <c r="O18" s="125">
        <v>100</v>
      </c>
      <c r="P18" s="472"/>
      <c r="Q18" s="127">
        <f t="shared" si="0"/>
        <v>100</v>
      </c>
      <c r="R18" s="128">
        <f>Q18</f>
        <v>100</v>
      </c>
      <c r="S18" s="451"/>
    </row>
    <row r="19" spans="1:19" ht="15.75" thickTop="1" x14ac:dyDescent="0.25">
      <c r="A19" s="27"/>
      <c r="B19" s="415" t="s">
        <v>42</v>
      </c>
      <c r="C19" s="416"/>
      <c r="D19" s="416"/>
      <c r="E19" s="416"/>
      <c r="F19" s="417"/>
      <c r="G19" s="54">
        <f t="shared" ref="G19:O19" si="1">SUM(G10:G18)</f>
        <v>2000</v>
      </c>
      <c r="H19" s="55">
        <f t="shared" si="1"/>
        <v>99000</v>
      </c>
      <c r="I19" s="56">
        <f t="shared" si="1"/>
        <v>9990</v>
      </c>
      <c r="J19" s="57">
        <f t="shared" si="1"/>
        <v>10</v>
      </c>
      <c r="K19" s="56">
        <f t="shared" si="1"/>
        <v>3000</v>
      </c>
      <c r="L19" s="57">
        <f t="shared" si="1"/>
        <v>0</v>
      </c>
      <c r="M19" s="56">
        <f t="shared" si="1"/>
        <v>500</v>
      </c>
      <c r="N19" s="57">
        <f t="shared" si="1"/>
        <v>300</v>
      </c>
      <c r="O19" s="104">
        <f t="shared" si="1"/>
        <v>200</v>
      </c>
      <c r="P19" s="424">
        <f>SUM(G19:O19)</f>
        <v>115000</v>
      </c>
      <c r="Q19" s="427">
        <f>SUM(Q10:Q18)</f>
        <v>115000</v>
      </c>
      <c r="R19" s="428"/>
      <c r="S19" s="429"/>
    </row>
    <row r="20" spans="1:19" x14ac:dyDescent="0.25">
      <c r="A20" s="27"/>
      <c r="B20" s="418"/>
      <c r="C20" s="419"/>
      <c r="D20" s="419"/>
      <c r="E20" s="419"/>
      <c r="F20" s="420"/>
      <c r="G20" s="60">
        <f>G19</f>
        <v>2000</v>
      </c>
      <c r="H20" s="436">
        <f>SUM(H19:I19)</f>
        <v>108990</v>
      </c>
      <c r="I20" s="437"/>
      <c r="J20" s="58">
        <f t="shared" ref="J20:O20" si="2">J19</f>
        <v>10</v>
      </c>
      <c r="K20" s="59">
        <f t="shared" si="2"/>
        <v>3000</v>
      </c>
      <c r="L20" s="58">
        <f t="shared" si="2"/>
        <v>0</v>
      </c>
      <c r="M20" s="59">
        <f t="shared" si="2"/>
        <v>500</v>
      </c>
      <c r="N20" s="58">
        <f t="shared" si="2"/>
        <v>300</v>
      </c>
      <c r="O20" s="59">
        <f t="shared" si="2"/>
        <v>200</v>
      </c>
      <c r="P20" s="425"/>
      <c r="Q20" s="430"/>
      <c r="R20" s="431"/>
      <c r="S20" s="432"/>
    </row>
    <row r="21" spans="1:19" ht="15.75" thickBot="1" x14ac:dyDescent="0.3">
      <c r="A21" s="27"/>
      <c r="B21" s="421"/>
      <c r="C21" s="422"/>
      <c r="D21" s="422"/>
      <c r="E21" s="422"/>
      <c r="F21" s="423"/>
      <c r="G21" s="438">
        <f>SUM(G20:I20)</f>
        <v>110990</v>
      </c>
      <c r="H21" s="439"/>
      <c r="I21" s="439"/>
      <c r="J21" s="440">
        <f>SUM(J20:K20)</f>
        <v>3010</v>
      </c>
      <c r="K21" s="441"/>
      <c r="L21" s="442">
        <f>SUM(L20:M20)</f>
        <v>500</v>
      </c>
      <c r="M21" s="443"/>
      <c r="N21" s="442">
        <f>SUM(N20:O20)</f>
        <v>500</v>
      </c>
      <c r="O21" s="444"/>
      <c r="P21" s="426"/>
      <c r="Q21" s="433"/>
      <c r="R21" s="434"/>
      <c r="S21" s="435"/>
    </row>
    <row r="22" spans="1:19" ht="15.75" thickBot="1" x14ac:dyDescent="0.3">
      <c r="G22" s="97"/>
      <c r="H22" s="97"/>
      <c r="I22" s="97"/>
      <c r="J22" s="97"/>
      <c r="K22" s="97"/>
      <c r="L22" s="97"/>
      <c r="M22" s="97"/>
      <c r="N22" s="97"/>
      <c r="O22" s="97"/>
      <c r="Q22" s="96">
        <f>SUM(Q10:Q18)</f>
        <v>115000</v>
      </c>
      <c r="R22" s="96">
        <f>SUM(R10:R18)</f>
        <v>115000</v>
      </c>
      <c r="S22" s="96">
        <f>SUM(S10:S18)</f>
        <v>115000</v>
      </c>
    </row>
    <row r="23" spans="1:19" x14ac:dyDescent="0.25">
      <c r="A23" s="27"/>
      <c r="B23" s="461" t="s">
        <v>47</v>
      </c>
      <c r="C23" s="462"/>
      <c r="D23" s="462"/>
      <c r="E23" s="462"/>
      <c r="F23" s="463"/>
      <c r="G23" s="497" t="s">
        <v>7</v>
      </c>
      <c r="H23" s="497"/>
      <c r="I23" s="497"/>
      <c r="J23" s="497"/>
      <c r="K23" s="497"/>
      <c r="L23" s="497"/>
      <c r="M23" s="497"/>
      <c r="N23" s="497"/>
      <c r="O23" s="498"/>
      <c r="P23" s="470"/>
      <c r="Q23" s="473" t="s">
        <v>1</v>
      </c>
      <c r="R23" s="462"/>
      <c r="S23" s="474"/>
    </row>
    <row r="24" spans="1:19" x14ac:dyDescent="0.25">
      <c r="A24" s="27"/>
      <c r="B24" s="418"/>
      <c r="C24" s="419"/>
      <c r="D24" s="419"/>
      <c r="E24" s="419"/>
      <c r="F24" s="420"/>
      <c r="G24" s="479" t="s">
        <v>10</v>
      </c>
      <c r="H24" s="479"/>
      <c r="I24" s="479"/>
      <c r="J24" s="480" t="s">
        <v>37</v>
      </c>
      <c r="K24" s="481"/>
      <c r="L24" s="480" t="s">
        <v>38</v>
      </c>
      <c r="M24" s="481"/>
      <c r="N24" s="480" t="s">
        <v>6</v>
      </c>
      <c r="O24" s="482"/>
      <c r="P24" s="471"/>
      <c r="Q24" s="475"/>
      <c r="R24" s="419"/>
      <c r="S24" s="476"/>
    </row>
    <row r="25" spans="1:19" x14ac:dyDescent="0.25">
      <c r="A25" s="27"/>
      <c r="B25" s="418"/>
      <c r="C25" s="419"/>
      <c r="D25" s="419"/>
      <c r="E25" s="419"/>
      <c r="F25" s="420"/>
      <c r="G25" s="483" t="s">
        <v>0</v>
      </c>
      <c r="H25" s="484"/>
      <c r="I25" s="484"/>
      <c r="J25" s="484"/>
      <c r="K25" s="484"/>
      <c r="L25" s="484"/>
      <c r="M25" s="484"/>
      <c r="N25" s="484"/>
      <c r="O25" s="485"/>
      <c r="P25" s="471"/>
      <c r="Q25" s="475"/>
      <c r="R25" s="419"/>
      <c r="S25" s="476"/>
    </row>
    <row r="26" spans="1:19" x14ac:dyDescent="0.25">
      <c r="A26" s="27"/>
      <c r="B26" s="418"/>
      <c r="C26" s="419"/>
      <c r="D26" s="419"/>
      <c r="E26" s="419"/>
      <c r="F26" s="420"/>
      <c r="G26" s="118" t="s">
        <v>2</v>
      </c>
      <c r="H26" s="486" t="s">
        <v>23</v>
      </c>
      <c r="I26" s="487"/>
      <c r="J26" s="113" t="s">
        <v>43</v>
      </c>
      <c r="K26" s="114" t="s">
        <v>44</v>
      </c>
      <c r="L26" s="113" t="s">
        <v>45</v>
      </c>
      <c r="M26" s="115" t="s">
        <v>46</v>
      </c>
      <c r="N26" s="116" t="s">
        <v>3</v>
      </c>
      <c r="O26" s="117" t="s">
        <v>48</v>
      </c>
      <c r="P26" s="471"/>
      <c r="Q26" s="475"/>
      <c r="R26" s="419"/>
      <c r="S26" s="476"/>
    </row>
    <row r="27" spans="1:19" ht="15.75" thickBot="1" x14ac:dyDescent="0.3">
      <c r="A27" s="27"/>
      <c r="B27" s="464"/>
      <c r="C27" s="465"/>
      <c r="D27" s="465"/>
      <c r="E27" s="465"/>
      <c r="F27" s="466"/>
      <c r="G27" s="488" t="s">
        <v>4</v>
      </c>
      <c r="H27" s="489"/>
      <c r="I27" s="489"/>
      <c r="J27" s="489"/>
      <c r="K27" s="489"/>
      <c r="L27" s="489"/>
      <c r="M27" s="489"/>
      <c r="N27" s="489"/>
      <c r="O27" s="490"/>
      <c r="P27" s="471"/>
      <c r="Q27" s="477"/>
      <c r="R27" s="465"/>
      <c r="S27" s="478"/>
    </row>
    <row r="28" spans="1:19" ht="16.5" thickTop="1" thickBot="1" x14ac:dyDescent="0.3">
      <c r="A28" s="27"/>
      <c r="B28" s="189" t="s">
        <v>7</v>
      </c>
      <c r="C28" s="24" t="s">
        <v>0</v>
      </c>
      <c r="D28" s="138" t="s">
        <v>4</v>
      </c>
      <c r="E28" s="135" t="s">
        <v>18</v>
      </c>
      <c r="F28" s="45" t="s">
        <v>17</v>
      </c>
      <c r="G28" s="40" t="s">
        <v>25</v>
      </c>
      <c r="H28" s="41" t="s">
        <v>28</v>
      </c>
      <c r="I28" s="42" t="s">
        <v>26</v>
      </c>
      <c r="J28" s="43" t="s">
        <v>33</v>
      </c>
      <c r="K28" s="44" t="s">
        <v>36</v>
      </c>
      <c r="L28" s="491" t="s">
        <v>39</v>
      </c>
      <c r="M28" s="492"/>
      <c r="N28" s="105" t="s">
        <v>49</v>
      </c>
      <c r="O28" s="98" t="s">
        <v>40</v>
      </c>
      <c r="P28" s="471"/>
      <c r="Q28" s="46" t="s">
        <v>4</v>
      </c>
      <c r="R28" s="50" t="s">
        <v>0</v>
      </c>
      <c r="S28" s="190" t="s">
        <v>7</v>
      </c>
    </row>
    <row r="29" spans="1:19" ht="15.75" thickTop="1" x14ac:dyDescent="0.25">
      <c r="A29" s="27"/>
      <c r="B29" s="493" t="s">
        <v>10</v>
      </c>
      <c r="C29" s="28" t="s">
        <v>24</v>
      </c>
      <c r="D29" s="132" t="s">
        <v>25</v>
      </c>
      <c r="E29" s="403" t="s">
        <v>29</v>
      </c>
      <c r="F29" s="406" t="s">
        <v>41</v>
      </c>
      <c r="G29" s="69">
        <f>G19-SUM(H29:O29)</f>
        <v>2000</v>
      </c>
      <c r="H29" s="72"/>
      <c r="I29" s="74"/>
      <c r="J29" s="36"/>
      <c r="K29" s="76"/>
      <c r="L29" s="36"/>
      <c r="M29" s="78"/>
      <c r="N29" s="106"/>
      <c r="O29" s="19"/>
      <c r="P29" s="471"/>
      <c r="Q29" s="79">
        <f t="shared" ref="Q29:Q37" si="3">SUM(G29:O29)</f>
        <v>2000</v>
      </c>
      <c r="R29" s="51">
        <f>Q29</f>
        <v>2000</v>
      </c>
      <c r="S29" s="495">
        <f>SUM(R29:R31)</f>
        <v>110990</v>
      </c>
    </row>
    <row r="30" spans="1:19" x14ac:dyDescent="0.25">
      <c r="A30" s="27"/>
      <c r="B30" s="457"/>
      <c r="C30" s="453" t="s">
        <v>23</v>
      </c>
      <c r="D30" s="139" t="s">
        <v>28</v>
      </c>
      <c r="E30" s="404"/>
      <c r="F30" s="494"/>
      <c r="G30" s="70">
        <v>600</v>
      </c>
      <c r="H30" s="71">
        <f>H19-G30-SUM(I30:O30)</f>
        <v>98400</v>
      </c>
      <c r="I30" s="73"/>
      <c r="J30" s="75"/>
      <c r="K30" s="77"/>
      <c r="L30" s="75"/>
      <c r="M30" s="81"/>
      <c r="N30" s="107"/>
      <c r="O30" s="99"/>
      <c r="P30" s="471"/>
      <c r="Q30" s="80">
        <f t="shared" si="3"/>
        <v>99000</v>
      </c>
      <c r="R30" s="455">
        <f>SUM(Q30:Q31)</f>
        <v>108990</v>
      </c>
      <c r="S30" s="496"/>
    </row>
    <row r="31" spans="1:19" ht="15.75" thickBot="1" x14ac:dyDescent="0.3">
      <c r="A31" s="27"/>
      <c r="B31" s="446"/>
      <c r="C31" s="454"/>
      <c r="D31" s="140" t="s">
        <v>26</v>
      </c>
      <c r="E31" s="404"/>
      <c r="F31" s="20" t="s">
        <v>30</v>
      </c>
      <c r="G31" s="65"/>
      <c r="H31" s="66"/>
      <c r="I31" s="62">
        <f>I19-SUM(G31:H31)-SUM(J31:O31)</f>
        <v>9990</v>
      </c>
      <c r="J31" s="67"/>
      <c r="K31" s="68"/>
      <c r="L31" s="67"/>
      <c r="M31" s="82"/>
      <c r="N31" s="91"/>
      <c r="O31" s="100"/>
      <c r="P31" s="471"/>
      <c r="Q31" s="47">
        <f t="shared" si="3"/>
        <v>9990</v>
      </c>
      <c r="R31" s="456"/>
      <c r="S31" s="451"/>
    </row>
    <row r="32" spans="1:19" x14ac:dyDescent="0.25">
      <c r="A32" s="27"/>
      <c r="B32" s="445" t="s">
        <v>37</v>
      </c>
      <c r="C32" s="29" t="s">
        <v>43</v>
      </c>
      <c r="D32" s="141" t="s">
        <v>33</v>
      </c>
      <c r="E32" s="404"/>
      <c r="F32" s="449" t="s">
        <v>34</v>
      </c>
      <c r="G32" s="31"/>
      <c r="H32" s="34"/>
      <c r="I32" s="32"/>
      <c r="J32" s="63">
        <f>J19-SUM(G32:I32)-SUM(K32:O32)</f>
        <v>10</v>
      </c>
      <c r="K32" s="39"/>
      <c r="L32" s="83"/>
      <c r="M32" s="38"/>
      <c r="N32" s="108"/>
      <c r="O32" s="101"/>
      <c r="P32" s="471"/>
      <c r="Q32" s="48">
        <f t="shared" si="3"/>
        <v>10</v>
      </c>
      <c r="R32" s="52">
        <f>Q32</f>
        <v>10</v>
      </c>
      <c r="S32" s="459">
        <f>SUM(R32:R33)</f>
        <v>3010</v>
      </c>
    </row>
    <row r="33" spans="1:19" ht="15.75" thickBot="1" x14ac:dyDescent="0.3">
      <c r="A33" s="27"/>
      <c r="B33" s="457"/>
      <c r="C33" s="25" t="s">
        <v>44</v>
      </c>
      <c r="D33" s="142" t="s">
        <v>36</v>
      </c>
      <c r="E33" s="404"/>
      <c r="F33" s="458"/>
      <c r="G33" s="30"/>
      <c r="H33" s="35"/>
      <c r="I33" s="33"/>
      <c r="J33" s="37">
        <v>5</v>
      </c>
      <c r="K33" s="61">
        <f>K19-SUM(G33:J33)-SUM(L33:O33)</f>
        <v>2995</v>
      </c>
      <c r="L33" s="84"/>
      <c r="M33" s="64"/>
      <c r="N33" s="84"/>
      <c r="O33" s="22"/>
      <c r="P33" s="471"/>
      <c r="Q33" s="49">
        <f t="shared" si="3"/>
        <v>3000</v>
      </c>
      <c r="R33" s="53">
        <f>Q33</f>
        <v>3000</v>
      </c>
      <c r="S33" s="460"/>
    </row>
    <row r="34" spans="1:19" x14ac:dyDescent="0.25">
      <c r="A34" s="27"/>
      <c r="B34" s="445" t="s">
        <v>38</v>
      </c>
      <c r="C34" s="29" t="s">
        <v>45</v>
      </c>
      <c r="D34" s="447" t="s">
        <v>39</v>
      </c>
      <c r="E34" s="404"/>
      <c r="F34" s="449" t="s">
        <v>30</v>
      </c>
      <c r="G34" s="87"/>
      <c r="H34" s="88"/>
      <c r="I34" s="89"/>
      <c r="J34" s="92"/>
      <c r="K34" s="89"/>
      <c r="L34" s="94">
        <f>L19-SUM(G34:K34)-SUM(M34:O34)</f>
        <v>0</v>
      </c>
      <c r="M34" s="95"/>
      <c r="N34" s="109"/>
      <c r="O34" s="102"/>
      <c r="P34" s="471"/>
      <c r="Q34" s="129">
        <f t="shared" si="3"/>
        <v>0</v>
      </c>
      <c r="R34" s="413">
        <f>SUM(Q34:Q35)</f>
        <v>500</v>
      </c>
      <c r="S34" s="450">
        <f>SUM(R34:R34)</f>
        <v>500</v>
      </c>
    </row>
    <row r="35" spans="1:19" ht="15.75" thickBot="1" x14ac:dyDescent="0.3">
      <c r="A35" s="27"/>
      <c r="B35" s="446"/>
      <c r="C35" s="85" t="s">
        <v>46</v>
      </c>
      <c r="D35" s="448"/>
      <c r="E35" s="404"/>
      <c r="F35" s="407"/>
      <c r="G35" s="86"/>
      <c r="H35" s="35"/>
      <c r="I35" s="90"/>
      <c r="J35" s="91"/>
      <c r="K35" s="21"/>
      <c r="L35" s="91"/>
      <c r="M35" s="93">
        <f>M19-SUM(G35:L35)-SUM(N35:O35)</f>
        <v>500</v>
      </c>
      <c r="N35" s="84"/>
      <c r="O35" s="103"/>
      <c r="P35" s="471"/>
      <c r="Q35" s="151">
        <f t="shared" si="3"/>
        <v>500</v>
      </c>
      <c r="R35" s="414"/>
      <c r="S35" s="451"/>
    </row>
    <row r="36" spans="1:19" x14ac:dyDescent="0.25">
      <c r="A36" s="27"/>
      <c r="B36" s="445" t="s">
        <v>6</v>
      </c>
      <c r="C36" s="126" t="s">
        <v>3</v>
      </c>
      <c r="D36" s="136" t="s">
        <v>49</v>
      </c>
      <c r="E36" s="404"/>
      <c r="F36" s="407"/>
      <c r="G36" s="87"/>
      <c r="H36" s="119"/>
      <c r="I36" s="120"/>
      <c r="J36" s="92"/>
      <c r="K36" s="120"/>
      <c r="L36" s="92"/>
      <c r="M36" s="121"/>
      <c r="N36" s="122">
        <f>N19-SUM(G36:M36)-SUM(O36)</f>
        <v>300</v>
      </c>
      <c r="O36" s="124"/>
      <c r="P36" s="471"/>
      <c r="Q36" s="129">
        <f t="shared" si="3"/>
        <v>300</v>
      </c>
      <c r="R36" s="130">
        <f>Q36</f>
        <v>300</v>
      </c>
      <c r="S36" s="450">
        <f>SUM(R36:R37)</f>
        <v>500</v>
      </c>
    </row>
    <row r="37" spans="1:19" ht="15.75" thickBot="1" x14ac:dyDescent="0.3">
      <c r="A37" s="27"/>
      <c r="B37" s="452"/>
      <c r="C37" s="110" t="s">
        <v>48</v>
      </c>
      <c r="D37" s="137" t="s">
        <v>40</v>
      </c>
      <c r="E37" s="405"/>
      <c r="F37" s="408"/>
      <c r="G37" s="86"/>
      <c r="H37" s="111"/>
      <c r="I37" s="112"/>
      <c r="J37" s="91"/>
      <c r="K37" s="112"/>
      <c r="L37" s="91"/>
      <c r="M37" s="112"/>
      <c r="N37" s="123"/>
      <c r="O37" s="125">
        <f>O19-SUM(G37:N37)</f>
        <v>200</v>
      </c>
      <c r="P37" s="472"/>
      <c r="Q37" s="127">
        <f t="shared" si="3"/>
        <v>200</v>
      </c>
      <c r="R37" s="128">
        <f>Q37</f>
        <v>200</v>
      </c>
      <c r="S37" s="451"/>
    </row>
    <row r="38" spans="1:19" ht="15.75" thickTop="1" x14ac:dyDescent="0.25">
      <c r="A38" s="27"/>
      <c r="B38" s="415" t="s">
        <v>42</v>
      </c>
      <c r="C38" s="416"/>
      <c r="D38" s="416"/>
      <c r="E38" s="416"/>
      <c r="F38" s="417"/>
      <c r="G38" s="54">
        <f t="shared" ref="G38:O38" si="4">SUM(G29:G37)</f>
        <v>2600</v>
      </c>
      <c r="H38" s="55">
        <f t="shared" si="4"/>
        <v>98400</v>
      </c>
      <c r="I38" s="56">
        <f t="shared" si="4"/>
        <v>9990</v>
      </c>
      <c r="J38" s="57">
        <f t="shared" si="4"/>
        <v>15</v>
      </c>
      <c r="K38" s="56">
        <f t="shared" si="4"/>
        <v>2995</v>
      </c>
      <c r="L38" s="57">
        <f t="shared" si="4"/>
        <v>0</v>
      </c>
      <c r="M38" s="56">
        <f t="shared" si="4"/>
        <v>500</v>
      </c>
      <c r="N38" s="57">
        <f t="shared" si="4"/>
        <v>300</v>
      </c>
      <c r="O38" s="104">
        <f t="shared" si="4"/>
        <v>200</v>
      </c>
      <c r="P38" s="424">
        <f>SUM(G38:O38)</f>
        <v>115000</v>
      </c>
      <c r="Q38" s="427">
        <f>SUM(Q29:Q37)</f>
        <v>115000</v>
      </c>
      <c r="R38" s="428"/>
      <c r="S38" s="429"/>
    </row>
    <row r="39" spans="1:19" x14ac:dyDescent="0.25">
      <c r="A39" s="27"/>
      <c r="B39" s="418"/>
      <c r="C39" s="419"/>
      <c r="D39" s="419"/>
      <c r="E39" s="419"/>
      <c r="F39" s="420"/>
      <c r="G39" s="60">
        <f>G38</f>
        <v>2600</v>
      </c>
      <c r="H39" s="436">
        <f>SUM(H38:I38)</f>
        <v>108390</v>
      </c>
      <c r="I39" s="437"/>
      <c r="J39" s="58">
        <f t="shared" ref="J39:O39" si="5">J38</f>
        <v>15</v>
      </c>
      <c r="K39" s="59">
        <f t="shared" si="5"/>
        <v>2995</v>
      </c>
      <c r="L39" s="58">
        <f t="shared" si="5"/>
        <v>0</v>
      </c>
      <c r="M39" s="59">
        <f t="shared" si="5"/>
        <v>500</v>
      </c>
      <c r="N39" s="58">
        <f t="shared" si="5"/>
        <v>300</v>
      </c>
      <c r="O39" s="59">
        <f t="shared" si="5"/>
        <v>200</v>
      </c>
      <c r="P39" s="425"/>
      <c r="Q39" s="430"/>
      <c r="R39" s="431"/>
      <c r="S39" s="432"/>
    </row>
    <row r="40" spans="1:19" ht="15.75" thickBot="1" x14ac:dyDescent="0.3">
      <c r="A40" s="27"/>
      <c r="B40" s="421"/>
      <c r="C40" s="422"/>
      <c r="D40" s="422"/>
      <c r="E40" s="422"/>
      <c r="F40" s="423"/>
      <c r="G40" s="438">
        <f>SUM(G39:I39)</f>
        <v>110990</v>
      </c>
      <c r="H40" s="439"/>
      <c r="I40" s="439"/>
      <c r="J40" s="440">
        <f>SUM(J39:K39)</f>
        <v>3010</v>
      </c>
      <c r="K40" s="441"/>
      <c r="L40" s="442">
        <f>SUM(L39:M39)</f>
        <v>500</v>
      </c>
      <c r="M40" s="443"/>
      <c r="N40" s="442">
        <f>SUM(N39:O39)</f>
        <v>500</v>
      </c>
      <c r="O40" s="444"/>
      <c r="P40" s="426"/>
      <c r="Q40" s="433"/>
      <c r="R40" s="434"/>
      <c r="S40" s="435"/>
    </row>
    <row r="41" spans="1:19" x14ac:dyDescent="0.25">
      <c r="G41" s="214"/>
      <c r="H41" s="214"/>
      <c r="I41" s="214"/>
      <c r="J41" s="214"/>
      <c r="K41" s="214"/>
      <c r="L41" s="214"/>
      <c r="M41" s="214"/>
      <c r="N41" s="214"/>
      <c r="O41" s="214"/>
      <c r="Q41" s="96">
        <f>SUM(Q29:Q37)</f>
        <v>115000</v>
      </c>
      <c r="R41" s="96">
        <f>SUM(R29:R37)</f>
        <v>115000</v>
      </c>
      <c r="S41" s="96">
        <f>SUM(S29:S37)</f>
        <v>115000</v>
      </c>
    </row>
    <row r="42" spans="1:19" ht="15.75" thickBot="1" x14ac:dyDescent="0.3">
      <c r="Q42" s="96"/>
      <c r="R42" s="96"/>
      <c r="S42" s="96"/>
    </row>
    <row r="43" spans="1:19" x14ac:dyDescent="0.25">
      <c r="A43" s="27"/>
      <c r="B43" s="461" t="s">
        <v>50</v>
      </c>
      <c r="C43" s="462"/>
      <c r="D43" s="462"/>
      <c r="E43" s="462"/>
      <c r="F43" s="463"/>
      <c r="G43" s="467" t="s">
        <v>7</v>
      </c>
      <c r="H43" s="468"/>
      <c r="I43" s="468"/>
      <c r="J43" s="468"/>
      <c r="K43" s="468"/>
      <c r="L43" s="468"/>
      <c r="M43" s="468"/>
      <c r="N43" s="468"/>
      <c r="O43" s="469"/>
      <c r="P43" s="470"/>
      <c r="Q43" s="473" t="s">
        <v>1</v>
      </c>
      <c r="R43" s="462"/>
      <c r="S43" s="474"/>
    </row>
    <row r="44" spans="1:19" x14ac:dyDescent="0.25">
      <c r="A44" s="27"/>
      <c r="B44" s="418"/>
      <c r="C44" s="419"/>
      <c r="D44" s="419"/>
      <c r="E44" s="419"/>
      <c r="F44" s="420"/>
      <c r="G44" s="479" t="s">
        <v>10</v>
      </c>
      <c r="H44" s="479"/>
      <c r="I44" s="479"/>
      <c r="J44" s="480" t="s">
        <v>37</v>
      </c>
      <c r="K44" s="481"/>
      <c r="L44" s="480" t="s">
        <v>38</v>
      </c>
      <c r="M44" s="481"/>
      <c r="N44" s="480" t="s">
        <v>6</v>
      </c>
      <c r="O44" s="482"/>
      <c r="P44" s="471"/>
      <c r="Q44" s="475"/>
      <c r="R44" s="419"/>
      <c r="S44" s="476"/>
    </row>
    <row r="45" spans="1:19" x14ac:dyDescent="0.25">
      <c r="A45" s="27"/>
      <c r="B45" s="418"/>
      <c r="C45" s="419"/>
      <c r="D45" s="419"/>
      <c r="E45" s="419"/>
      <c r="F45" s="420"/>
      <c r="G45" s="483" t="s">
        <v>0</v>
      </c>
      <c r="H45" s="484"/>
      <c r="I45" s="484"/>
      <c r="J45" s="484"/>
      <c r="K45" s="484"/>
      <c r="L45" s="484"/>
      <c r="M45" s="484"/>
      <c r="N45" s="484"/>
      <c r="O45" s="485"/>
      <c r="P45" s="471"/>
      <c r="Q45" s="475"/>
      <c r="R45" s="419"/>
      <c r="S45" s="476"/>
    </row>
    <row r="46" spans="1:19" x14ac:dyDescent="0.25">
      <c r="A46" s="27"/>
      <c r="B46" s="418"/>
      <c r="C46" s="419"/>
      <c r="D46" s="419"/>
      <c r="E46" s="419"/>
      <c r="F46" s="420"/>
      <c r="G46" s="118" t="s">
        <v>2</v>
      </c>
      <c r="H46" s="486" t="s">
        <v>23</v>
      </c>
      <c r="I46" s="487"/>
      <c r="J46" s="113" t="s">
        <v>43</v>
      </c>
      <c r="K46" s="114" t="s">
        <v>44</v>
      </c>
      <c r="L46" s="113" t="s">
        <v>45</v>
      </c>
      <c r="M46" s="115" t="s">
        <v>46</v>
      </c>
      <c r="N46" s="116" t="s">
        <v>3</v>
      </c>
      <c r="O46" s="117" t="s">
        <v>48</v>
      </c>
      <c r="P46" s="471"/>
      <c r="Q46" s="475"/>
      <c r="R46" s="419"/>
      <c r="S46" s="476"/>
    </row>
    <row r="47" spans="1:19" ht="15.75" thickBot="1" x14ac:dyDescent="0.3">
      <c r="A47" s="27"/>
      <c r="B47" s="464"/>
      <c r="C47" s="465"/>
      <c r="D47" s="465"/>
      <c r="E47" s="465"/>
      <c r="F47" s="466"/>
      <c r="G47" s="488" t="s">
        <v>4</v>
      </c>
      <c r="H47" s="489"/>
      <c r="I47" s="489"/>
      <c r="J47" s="489"/>
      <c r="K47" s="489"/>
      <c r="L47" s="489"/>
      <c r="M47" s="489"/>
      <c r="N47" s="489"/>
      <c r="O47" s="490"/>
      <c r="P47" s="471"/>
      <c r="Q47" s="477"/>
      <c r="R47" s="465"/>
      <c r="S47" s="478"/>
    </row>
    <row r="48" spans="1:19" ht="16.5" thickTop="1" thickBot="1" x14ac:dyDescent="0.3">
      <c r="A48" s="27"/>
      <c r="B48" s="189" t="s">
        <v>7</v>
      </c>
      <c r="C48" s="24" t="s">
        <v>0</v>
      </c>
      <c r="D48" s="138" t="s">
        <v>4</v>
      </c>
      <c r="E48" s="135" t="s">
        <v>18</v>
      </c>
      <c r="F48" s="45" t="s">
        <v>17</v>
      </c>
      <c r="G48" s="40" t="s">
        <v>25</v>
      </c>
      <c r="H48" s="41" t="s">
        <v>28</v>
      </c>
      <c r="I48" s="42" t="s">
        <v>26</v>
      </c>
      <c r="J48" s="43" t="s">
        <v>33</v>
      </c>
      <c r="K48" s="44" t="s">
        <v>36</v>
      </c>
      <c r="L48" s="491" t="s">
        <v>39</v>
      </c>
      <c r="M48" s="492"/>
      <c r="N48" s="105" t="s">
        <v>49</v>
      </c>
      <c r="O48" s="98" t="s">
        <v>40</v>
      </c>
      <c r="P48" s="471"/>
      <c r="Q48" s="46" t="s">
        <v>4</v>
      </c>
      <c r="R48" s="50" t="s">
        <v>0</v>
      </c>
      <c r="S48" s="190" t="s">
        <v>7</v>
      </c>
    </row>
    <row r="49" spans="1:19" ht="15.75" thickTop="1" x14ac:dyDescent="0.25">
      <c r="A49" s="27"/>
      <c r="B49" s="493" t="s">
        <v>10</v>
      </c>
      <c r="C49" s="28" t="s">
        <v>24</v>
      </c>
      <c r="D49" s="132" t="s">
        <v>25</v>
      </c>
      <c r="E49" s="403" t="s">
        <v>29</v>
      </c>
      <c r="F49" s="406" t="s">
        <v>41</v>
      </c>
      <c r="G49" s="69">
        <f>G38-SUM(H49:O49)</f>
        <v>2600</v>
      </c>
      <c r="H49" s="72"/>
      <c r="I49" s="74"/>
      <c r="J49" s="36"/>
      <c r="K49" s="76"/>
      <c r="L49" s="36"/>
      <c r="M49" s="78"/>
      <c r="N49" s="106"/>
      <c r="O49" s="19"/>
      <c r="P49" s="471"/>
      <c r="Q49" s="79">
        <f t="shared" ref="Q49:Q57" si="6">SUM(G49:O49)</f>
        <v>2600</v>
      </c>
      <c r="R49" s="51">
        <f>Q49</f>
        <v>2600</v>
      </c>
      <c r="S49" s="495">
        <f>SUM(R49:R51)</f>
        <v>110990</v>
      </c>
    </row>
    <row r="50" spans="1:19" x14ac:dyDescent="0.25">
      <c r="A50" s="27"/>
      <c r="B50" s="457"/>
      <c r="C50" s="453" t="s">
        <v>23</v>
      </c>
      <c r="D50" s="139" t="s">
        <v>28</v>
      </c>
      <c r="E50" s="404"/>
      <c r="F50" s="494"/>
      <c r="G50" s="70">
        <v>350</v>
      </c>
      <c r="H50" s="71">
        <f>H38-G50-SUM(I50:O50)</f>
        <v>98050</v>
      </c>
      <c r="I50" s="73"/>
      <c r="J50" s="75"/>
      <c r="K50" s="77"/>
      <c r="L50" s="75"/>
      <c r="M50" s="81"/>
      <c r="N50" s="107"/>
      <c r="O50" s="99"/>
      <c r="P50" s="471"/>
      <c r="Q50" s="80">
        <f t="shared" si="6"/>
        <v>98400</v>
      </c>
      <c r="R50" s="455">
        <f>SUM(Q50:Q51)</f>
        <v>108390</v>
      </c>
      <c r="S50" s="496"/>
    </row>
    <row r="51" spans="1:19" ht="15.75" thickBot="1" x14ac:dyDescent="0.3">
      <c r="A51" s="27"/>
      <c r="B51" s="446"/>
      <c r="C51" s="454"/>
      <c r="D51" s="140" t="s">
        <v>26</v>
      </c>
      <c r="E51" s="404"/>
      <c r="F51" s="20" t="s">
        <v>30</v>
      </c>
      <c r="G51" s="65"/>
      <c r="H51" s="66"/>
      <c r="I51" s="62">
        <f>I38-SUM(G51:H51)-SUM(J51:O51)</f>
        <v>9990</v>
      </c>
      <c r="J51" s="67"/>
      <c r="K51" s="68"/>
      <c r="L51" s="67"/>
      <c r="M51" s="82"/>
      <c r="N51" s="91"/>
      <c r="O51" s="100"/>
      <c r="P51" s="471"/>
      <c r="Q51" s="47">
        <f t="shared" si="6"/>
        <v>9990</v>
      </c>
      <c r="R51" s="456"/>
      <c r="S51" s="451"/>
    </row>
    <row r="52" spans="1:19" x14ac:dyDescent="0.25">
      <c r="A52" s="27"/>
      <c r="B52" s="445" t="s">
        <v>37</v>
      </c>
      <c r="C52" s="29" t="s">
        <v>43</v>
      </c>
      <c r="D52" s="141" t="s">
        <v>33</v>
      </c>
      <c r="E52" s="404"/>
      <c r="F52" s="449" t="s">
        <v>34</v>
      </c>
      <c r="G52" s="31"/>
      <c r="H52" s="34"/>
      <c r="I52" s="32"/>
      <c r="J52" s="63">
        <f>J38-SUM(G52:I52)-SUM(K52:O52)</f>
        <v>15</v>
      </c>
      <c r="K52" s="39"/>
      <c r="L52" s="83"/>
      <c r="M52" s="38"/>
      <c r="N52" s="108"/>
      <c r="O52" s="101"/>
      <c r="P52" s="471"/>
      <c r="Q52" s="48">
        <f t="shared" si="6"/>
        <v>15</v>
      </c>
      <c r="R52" s="52">
        <f>Q52</f>
        <v>15</v>
      </c>
      <c r="S52" s="459">
        <f>SUM(R52:R53)</f>
        <v>3010</v>
      </c>
    </row>
    <row r="53" spans="1:19" ht="15.75" thickBot="1" x14ac:dyDescent="0.3">
      <c r="A53" s="27"/>
      <c r="B53" s="457"/>
      <c r="C53" s="25" t="s">
        <v>44</v>
      </c>
      <c r="D53" s="142" t="s">
        <v>36</v>
      </c>
      <c r="E53" s="404"/>
      <c r="F53" s="458"/>
      <c r="G53" s="30"/>
      <c r="H53" s="35"/>
      <c r="I53" s="33"/>
      <c r="J53" s="37">
        <v>15</v>
      </c>
      <c r="K53" s="61">
        <f>K38-SUM(G53:J53)-SUM(L53:O53)</f>
        <v>2980</v>
      </c>
      <c r="L53" s="84"/>
      <c r="M53" s="64"/>
      <c r="N53" s="84"/>
      <c r="O53" s="22"/>
      <c r="P53" s="471"/>
      <c r="Q53" s="49">
        <f t="shared" si="6"/>
        <v>2995</v>
      </c>
      <c r="R53" s="53">
        <f>Q53</f>
        <v>2995</v>
      </c>
      <c r="S53" s="460"/>
    </row>
    <row r="54" spans="1:19" x14ac:dyDescent="0.25">
      <c r="A54" s="27"/>
      <c r="B54" s="445" t="s">
        <v>38</v>
      </c>
      <c r="C54" s="29" t="s">
        <v>45</v>
      </c>
      <c r="D54" s="447" t="s">
        <v>39</v>
      </c>
      <c r="E54" s="404"/>
      <c r="F54" s="449" t="s">
        <v>30</v>
      </c>
      <c r="G54" s="87"/>
      <c r="H54" s="88"/>
      <c r="I54" s="89"/>
      <c r="J54" s="92"/>
      <c r="K54" s="89"/>
      <c r="L54" s="94">
        <f>L38-SUM(G54:K54)-SUM(M54:O54)</f>
        <v>0</v>
      </c>
      <c r="M54" s="95"/>
      <c r="N54" s="109"/>
      <c r="O54" s="102"/>
      <c r="P54" s="471"/>
      <c r="Q54" s="129">
        <f t="shared" si="6"/>
        <v>0</v>
      </c>
      <c r="R54" s="413">
        <f>SUM(Q54:Q55)</f>
        <v>500</v>
      </c>
      <c r="S54" s="450">
        <f>SUM(R54:R54)</f>
        <v>500</v>
      </c>
    </row>
    <row r="55" spans="1:19" ht="15.75" thickBot="1" x14ac:dyDescent="0.3">
      <c r="A55" s="27"/>
      <c r="B55" s="446"/>
      <c r="C55" s="85" t="s">
        <v>46</v>
      </c>
      <c r="D55" s="448"/>
      <c r="E55" s="404"/>
      <c r="F55" s="407"/>
      <c r="G55" s="86"/>
      <c r="H55" s="35"/>
      <c r="I55" s="90"/>
      <c r="J55" s="91"/>
      <c r="K55" s="21"/>
      <c r="L55" s="91"/>
      <c r="M55" s="93">
        <f>M38-SUM(G55:L55)-SUM(N55:O55)</f>
        <v>400</v>
      </c>
      <c r="N55" s="84">
        <v>100</v>
      </c>
      <c r="O55" s="103"/>
      <c r="P55" s="471"/>
      <c r="Q55" s="151">
        <f t="shared" si="6"/>
        <v>500</v>
      </c>
      <c r="R55" s="414"/>
      <c r="S55" s="451"/>
    </row>
    <row r="56" spans="1:19" x14ac:dyDescent="0.25">
      <c r="A56" s="27"/>
      <c r="B56" s="445" t="s">
        <v>6</v>
      </c>
      <c r="C56" s="126" t="s">
        <v>3</v>
      </c>
      <c r="D56" s="136" t="s">
        <v>49</v>
      </c>
      <c r="E56" s="404"/>
      <c r="F56" s="407"/>
      <c r="G56" s="87"/>
      <c r="H56" s="119"/>
      <c r="I56" s="120"/>
      <c r="J56" s="92"/>
      <c r="K56" s="120"/>
      <c r="L56" s="92"/>
      <c r="M56" s="121"/>
      <c r="N56" s="122">
        <f>N38-SUM(G56:M56)-SUM(O56)</f>
        <v>300</v>
      </c>
      <c r="O56" s="124"/>
      <c r="P56" s="471"/>
      <c r="Q56" s="129">
        <f t="shared" si="6"/>
        <v>300</v>
      </c>
      <c r="R56" s="130">
        <f>Q56</f>
        <v>300</v>
      </c>
      <c r="S56" s="450">
        <f>SUM(R56:R57)</f>
        <v>500</v>
      </c>
    </row>
    <row r="57" spans="1:19" ht="15.75" thickBot="1" x14ac:dyDescent="0.3">
      <c r="A57" s="27"/>
      <c r="B57" s="452"/>
      <c r="C57" s="110" t="s">
        <v>48</v>
      </c>
      <c r="D57" s="137" t="s">
        <v>40</v>
      </c>
      <c r="E57" s="405"/>
      <c r="F57" s="408"/>
      <c r="G57" s="86"/>
      <c r="H57" s="111"/>
      <c r="I57" s="112"/>
      <c r="J57" s="91"/>
      <c r="K57" s="112"/>
      <c r="L57" s="91"/>
      <c r="M57" s="112"/>
      <c r="N57" s="123"/>
      <c r="O57" s="125">
        <f>O38-SUM(G57:N57)</f>
        <v>200</v>
      </c>
      <c r="P57" s="472"/>
      <c r="Q57" s="127">
        <f t="shared" si="6"/>
        <v>200</v>
      </c>
      <c r="R57" s="128">
        <f>Q57</f>
        <v>200</v>
      </c>
      <c r="S57" s="451"/>
    </row>
    <row r="58" spans="1:19" ht="15.75" thickTop="1" x14ac:dyDescent="0.25">
      <c r="A58" s="27"/>
      <c r="B58" s="415" t="s">
        <v>42</v>
      </c>
      <c r="C58" s="416"/>
      <c r="D58" s="416"/>
      <c r="E58" s="416"/>
      <c r="F58" s="417"/>
      <c r="G58" s="54">
        <f t="shared" ref="G58:O58" si="7">SUM(G49:G57)</f>
        <v>2950</v>
      </c>
      <c r="H58" s="55">
        <f t="shared" si="7"/>
        <v>98050</v>
      </c>
      <c r="I58" s="56">
        <f t="shared" si="7"/>
        <v>9990</v>
      </c>
      <c r="J58" s="57">
        <f t="shared" si="7"/>
        <v>30</v>
      </c>
      <c r="K58" s="56">
        <f t="shared" si="7"/>
        <v>2980</v>
      </c>
      <c r="L58" s="57">
        <f t="shared" si="7"/>
        <v>0</v>
      </c>
      <c r="M58" s="56">
        <f t="shared" si="7"/>
        <v>400</v>
      </c>
      <c r="N58" s="57">
        <f t="shared" si="7"/>
        <v>400</v>
      </c>
      <c r="O58" s="104">
        <f t="shared" si="7"/>
        <v>200</v>
      </c>
      <c r="P58" s="424">
        <f>SUM(G58:O58)</f>
        <v>115000</v>
      </c>
      <c r="Q58" s="427">
        <f>SUM(Q49:Q57)</f>
        <v>115000</v>
      </c>
      <c r="R58" s="428"/>
      <c r="S58" s="429"/>
    </row>
    <row r="59" spans="1:19" x14ac:dyDescent="0.25">
      <c r="A59" s="27"/>
      <c r="B59" s="418"/>
      <c r="C59" s="419"/>
      <c r="D59" s="419"/>
      <c r="E59" s="419"/>
      <c r="F59" s="420"/>
      <c r="G59" s="60">
        <f>G58</f>
        <v>2950</v>
      </c>
      <c r="H59" s="436">
        <f>SUM(H58:I58)</f>
        <v>108040</v>
      </c>
      <c r="I59" s="437"/>
      <c r="J59" s="58">
        <f t="shared" ref="J59:O59" si="8">J58</f>
        <v>30</v>
      </c>
      <c r="K59" s="59">
        <f t="shared" si="8"/>
        <v>2980</v>
      </c>
      <c r="L59" s="58">
        <f t="shared" si="8"/>
        <v>0</v>
      </c>
      <c r="M59" s="59">
        <f t="shared" si="8"/>
        <v>400</v>
      </c>
      <c r="N59" s="58">
        <f t="shared" si="8"/>
        <v>400</v>
      </c>
      <c r="O59" s="59">
        <f t="shared" si="8"/>
        <v>200</v>
      </c>
      <c r="P59" s="425"/>
      <c r="Q59" s="430"/>
      <c r="R59" s="431"/>
      <c r="S59" s="432"/>
    </row>
    <row r="60" spans="1:19" ht="15.75" thickBot="1" x14ac:dyDescent="0.3">
      <c r="A60" s="27"/>
      <c r="B60" s="421"/>
      <c r="C60" s="422"/>
      <c r="D60" s="422"/>
      <c r="E60" s="422"/>
      <c r="F60" s="423"/>
      <c r="G60" s="438">
        <f>SUM(G59:I59)</f>
        <v>110990</v>
      </c>
      <c r="H60" s="439"/>
      <c r="I60" s="439"/>
      <c r="J60" s="440">
        <f>SUM(J59:K59)</f>
        <v>3010</v>
      </c>
      <c r="K60" s="441"/>
      <c r="L60" s="442">
        <f>SUM(L59:M59)</f>
        <v>400</v>
      </c>
      <c r="M60" s="443"/>
      <c r="N60" s="442">
        <f>SUM(N59:O59)</f>
        <v>600</v>
      </c>
      <c r="O60" s="444"/>
      <c r="P60" s="426"/>
      <c r="Q60" s="433"/>
      <c r="R60" s="434"/>
      <c r="S60" s="435"/>
    </row>
    <row r="61" spans="1:19" x14ac:dyDescent="0.25">
      <c r="P61" s="131"/>
      <c r="Q61" s="96">
        <f>SUM(Q49:Q57)</f>
        <v>115000</v>
      </c>
      <c r="R61" s="96">
        <f>SUM(R49:R57)</f>
        <v>115000</v>
      </c>
      <c r="S61" s="96">
        <f>SUM(S49:S57)</f>
        <v>115000</v>
      </c>
    </row>
    <row r="62" spans="1:19" ht="15.75" thickBot="1" x14ac:dyDescent="0.3">
      <c r="P62" s="131"/>
      <c r="Q62" s="96"/>
      <c r="R62" s="96"/>
      <c r="S62" s="96"/>
    </row>
    <row r="63" spans="1:19" x14ac:dyDescent="0.25">
      <c r="A63" s="27"/>
      <c r="B63" s="461" t="s">
        <v>51</v>
      </c>
      <c r="C63" s="462"/>
      <c r="D63" s="462"/>
      <c r="E63" s="462"/>
      <c r="F63" s="463"/>
      <c r="G63" s="467" t="s">
        <v>7</v>
      </c>
      <c r="H63" s="468"/>
      <c r="I63" s="468"/>
      <c r="J63" s="468"/>
      <c r="K63" s="468"/>
      <c r="L63" s="468"/>
      <c r="M63" s="468"/>
      <c r="N63" s="468"/>
      <c r="O63" s="469"/>
      <c r="P63" s="470"/>
      <c r="Q63" s="473" t="s">
        <v>1</v>
      </c>
      <c r="R63" s="462"/>
      <c r="S63" s="474"/>
    </row>
    <row r="64" spans="1:19" x14ac:dyDescent="0.25">
      <c r="A64" s="27"/>
      <c r="B64" s="418"/>
      <c r="C64" s="419"/>
      <c r="D64" s="419"/>
      <c r="E64" s="419"/>
      <c r="F64" s="420"/>
      <c r="G64" s="479" t="s">
        <v>10</v>
      </c>
      <c r="H64" s="479"/>
      <c r="I64" s="479"/>
      <c r="J64" s="480" t="s">
        <v>37</v>
      </c>
      <c r="K64" s="481"/>
      <c r="L64" s="480" t="s">
        <v>38</v>
      </c>
      <c r="M64" s="481"/>
      <c r="N64" s="480" t="s">
        <v>6</v>
      </c>
      <c r="O64" s="482"/>
      <c r="P64" s="471"/>
      <c r="Q64" s="475"/>
      <c r="R64" s="419"/>
      <c r="S64" s="476"/>
    </row>
    <row r="65" spans="1:19" x14ac:dyDescent="0.25">
      <c r="A65" s="27"/>
      <c r="B65" s="418"/>
      <c r="C65" s="419"/>
      <c r="D65" s="419"/>
      <c r="E65" s="419"/>
      <c r="F65" s="420"/>
      <c r="G65" s="483" t="s">
        <v>0</v>
      </c>
      <c r="H65" s="484"/>
      <c r="I65" s="484"/>
      <c r="J65" s="484"/>
      <c r="K65" s="484"/>
      <c r="L65" s="484"/>
      <c r="M65" s="484"/>
      <c r="N65" s="484"/>
      <c r="O65" s="485"/>
      <c r="P65" s="471"/>
      <c r="Q65" s="475"/>
      <c r="R65" s="419"/>
      <c r="S65" s="476"/>
    </row>
    <row r="66" spans="1:19" x14ac:dyDescent="0.25">
      <c r="A66" s="27"/>
      <c r="B66" s="418"/>
      <c r="C66" s="419"/>
      <c r="D66" s="419"/>
      <c r="E66" s="419"/>
      <c r="F66" s="420"/>
      <c r="G66" s="118" t="s">
        <v>2</v>
      </c>
      <c r="H66" s="486" t="s">
        <v>23</v>
      </c>
      <c r="I66" s="487"/>
      <c r="J66" s="113" t="s">
        <v>43</v>
      </c>
      <c r="K66" s="114" t="s">
        <v>44</v>
      </c>
      <c r="L66" s="113" t="s">
        <v>45</v>
      </c>
      <c r="M66" s="115" t="s">
        <v>46</v>
      </c>
      <c r="N66" s="116" t="s">
        <v>3</v>
      </c>
      <c r="O66" s="117" t="s">
        <v>48</v>
      </c>
      <c r="P66" s="471"/>
      <c r="Q66" s="475"/>
      <c r="R66" s="419"/>
      <c r="S66" s="476"/>
    </row>
    <row r="67" spans="1:19" ht="15.75" thickBot="1" x14ac:dyDescent="0.3">
      <c r="A67" s="27"/>
      <c r="B67" s="464"/>
      <c r="C67" s="465"/>
      <c r="D67" s="465"/>
      <c r="E67" s="465"/>
      <c r="F67" s="466"/>
      <c r="G67" s="488" t="s">
        <v>4</v>
      </c>
      <c r="H67" s="489"/>
      <c r="I67" s="489"/>
      <c r="J67" s="489"/>
      <c r="K67" s="489"/>
      <c r="L67" s="489"/>
      <c r="M67" s="489"/>
      <c r="N67" s="489"/>
      <c r="O67" s="490"/>
      <c r="P67" s="471"/>
      <c r="Q67" s="477"/>
      <c r="R67" s="465"/>
      <c r="S67" s="478"/>
    </row>
    <row r="68" spans="1:19" ht="16.5" thickTop="1" thickBot="1" x14ac:dyDescent="0.3">
      <c r="A68" s="27"/>
      <c r="B68" s="189" t="s">
        <v>7</v>
      </c>
      <c r="C68" s="24" t="s">
        <v>0</v>
      </c>
      <c r="D68" s="138" t="s">
        <v>4</v>
      </c>
      <c r="E68" s="135" t="s">
        <v>18</v>
      </c>
      <c r="F68" s="45" t="s">
        <v>17</v>
      </c>
      <c r="G68" s="40" t="s">
        <v>25</v>
      </c>
      <c r="H68" s="41" t="s">
        <v>28</v>
      </c>
      <c r="I68" s="42" t="s">
        <v>26</v>
      </c>
      <c r="J68" s="43" t="s">
        <v>33</v>
      </c>
      <c r="K68" s="44" t="s">
        <v>36</v>
      </c>
      <c r="L68" s="491" t="s">
        <v>39</v>
      </c>
      <c r="M68" s="492"/>
      <c r="N68" s="105" t="s">
        <v>49</v>
      </c>
      <c r="O68" s="98" t="s">
        <v>40</v>
      </c>
      <c r="P68" s="471"/>
      <c r="Q68" s="46" t="s">
        <v>4</v>
      </c>
      <c r="R68" s="50" t="s">
        <v>0</v>
      </c>
      <c r="S68" s="190" t="s">
        <v>7</v>
      </c>
    </row>
    <row r="69" spans="1:19" ht="15.75" thickTop="1" x14ac:dyDescent="0.25">
      <c r="A69" s="27"/>
      <c r="B69" s="493" t="s">
        <v>10</v>
      </c>
      <c r="C69" s="28" t="s">
        <v>24</v>
      </c>
      <c r="D69" s="132" t="s">
        <v>25</v>
      </c>
      <c r="E69" s="403" t="s">
        <v>29</v>
      </c>
      <c r="F69" s="406" t="s">
        <v>41</v>
      </c>
      <c r="G69" s="69">
        <f>G58-SUM(H69:O69)</f>
        <v>2950</v>
      </c>
      <c r="H69" s="72"/>
      <c r="I69" s="74"/>
      <c r="J69" s="36"/>
      <c r="K69" s="76"/>
      <c r="L69" s="36"/>
      <c r="M69" s="78"/>
      <c r="N69" s="106"/>
      <c r="O69" s="19"/>
      <c r="P69" s="471"/>
      <c r="Q69" s="79">
        <f t="shared" ref="Q69:Q77" si="9">SUM(G69:O69)</f>
        <v>2950</v>
      </c>
      <c r="R69" s="51">
        <f>Q69</f>
        <v>2950</v>
      </c>
      <c r="S69" s="495">
        <f>SUM(R69:R71)</f>
        <v>110990</v>
      </c>
    </row>
    <row r="70" spans="1:19" x14ac:dyDescent="0.25">
      <c r="A70" s="27"/>
      <c r="B70" s="457"/>
      <c r="C70" s="453" t="s">
        <v>23</v>
      </c>
      <c r="D70" s="139" t="s">
        <v>28</v>
      </c>
      <c r="E70" s="404"/>
      <c r="F70" s="494"/>
      <c r="G70" s="70">
        <v>175</v>
      </c>
      <c r="H70" s="71">
        <f>H58-G70-SUM(I70:O70)</f>
        <v>97875</v>
      </c>
      <c r="I70" s="73"/>
      <c r="J70" s="75"/>
      <c r="K70" s="77"/>
      <c r="L70" s="75"/>
      <c r="M70" s="81"/>
      <c r="N70" s="107"/>
      <c r="O70" s="99"/>
      <c r="P70" s="471"/>
      <c r="Q70" s="80">
        <f t="shared" si="9"/>
        <v>98050</v>
      </c>
      <c r="R70" s="455">
        <f>SUM(Q70:Q71)</f>
        <v>108040</v>
      </c>
      <c r="S70" s="496"/>
    </row>
    <row r="71" spans="1:19" ht="15.75" thickBot="1" x14ac:dyDescent="0.3">
      <c r="A71" s="27"/>
      <c r="B71" s="446"/>
      <c r="C71" s="454"/>
      <c r="D71" s="140" t="s">
        <v>26</v>
      </c>
      <c r="E71" s="404"/>
      <c r="F71" s="20" t="s">
        <v>30</v>
      </c>
      <c r="G71" s="65"/>
      <c r="H71" s="66"/>
      <c r="I71" s="62">
        <f>I58-SUM(G71:H71)-SUM(J71:O71)</f>
        <v>9990</v>
      </c>
      <c r="J71" s="67"/>
      <c r="K71" s="68"/>
      <c r="L71" s="67"/>
      <c r="M71" s="82"/>
      <c r="N71" s="91"/>
      <c r="O71" s="100"/>
      <c r="P71" s="471"/>
      <c r="Q71" s="47">
        <f t="shared" si="9"/>
        <v>9990</v>
      </c>
      <c r="R71" s="456"/>
      <c r="S71" s="451"/>
    </row>
    <row r="72" spans="1:19" x14ac:dyDescent="0.25">
      <c r="A72" s="27"/>
      <c r="B72" s="445" t="s">
        <v>37</v>
      </c>
      <c r="C72" s="29" t="s">
        <v>43</v>
      </c>
      <c r="D72" s="141" t="s">
        <v>33</v>
      </c>
      <c r="E72" s="404"/>
      <c r="F72" s="449" t="s">
        <v>34</v>
      </c>
      <c r="G72" s="31"/>
      <c r="H72" s="34"/>
      <c r="I72" s="32"/>
      <c r="J72" s="63">
        <f>J58-SUM(G72:I72)-SUM(K72:O72)</f>
        <v>30</v>
      </c>
      <c r="K72" s="39"/>
      <c r="L72" s="83"/>
      <c r="M72" s="38"/>
      <c r="N72" s="108"/>
      <c r="O72" s="101"/>
      <c r="P72" s="471"/>
      <c r="Q72" s="48">
        <f t="shared" si="9"/>
        <v>30</v>
      </c>
      <c r="R72" s="52">
        <f>Q72</f>
        <v>30</v>
      </c>
      <c r="S72" s="459">
        <f>SUM(R72:R73)</f>
        <v>3010</v>
      </c>
    </row>
    <row r="73" spans="1:19" ht="15.75" thickBot="1" x14ac:dyDescent="0.3">
      <c r="A73" s="27"/>
      <c r="B73" s="457"/>
      <c r="C73" s="25" t="s">
        <v>44</v>
      </c>
      <c r="D73" s="142" t="s">
        <v>36</v>
      </c>
      <c r="E73" s="404"/>
      <c r="F73" s="458"/>
      <c r="G73" s="30"/>
      <c r="H73" s="35"/>
      <c r="I73" s="33"/>
      <c r="J73" s="37">
        <v>5</v>
      </c>
      <c r="K73" s="61">
        <f>K58-SUM(G73:J73)-SUM(L73:O73)</f>
        <v>2975</v>
      </c>
      <c r="L73" s="84"/>
      <c r="M73" s="64"/>
      <c r="N73" s="84"/>
      <c r="O73" s="22"/>
      <c r="P73" s="471"/>
      <c r="Q73" s="49">
        <f t="shared" si="9"/>
        <v>2980</v>
      </c>
      <c r="R73" s="53">
        <f>Q73</f>
        <v>2980</v>
      </c>
      <c r="S73" s="460"/>
    </row>
    <row r="74" spans="1:19" x14ac:dyDescent="0.25">
      <c r="A74" s="27"/>
      <c r="B74" s="445" t="s">
        <v>38</v>
      </c>
      <c r="C74" s="29" t="s">
        <v>45</v>
      </c>
      <c r="D74" s="447" t="s">
        <v>39</v>
      </c>
      <c r="E74" s="404"/>
      <c r="F74" s="449" t="s">
        <v>30</v>
      </c>
      <c r="G74" s="87"/>
      <c r="H74" s="88"/>
      <c r="I74" s="89"/>
      <c r="J74" s="92"/>
      <c r="K74" s="89"/>
      <c r="L74" s="94">
        <f>L58-SUM(G74:K74)-SUM(M74:O74)</f>
        <v>0</v>
      </c>
      <c r="M74" s="95"/>
      <c r="N74" s="109"/>
      <c r="O74" s="102"/>
      <c r="P74" s="471"/>
      <c r="Q74" s="129">
        <f t="shared" si="9"/>
        <v>0</v>
      </c>
      <c r="R74" s="413">
        <f>SUM(Q74:Q75)</f>
        <v>400</v>
      </c>
      <c r="S74" s="450">
        <f>SUM(R74:R74)</f>
        <v>400</v>
      </c>
    </row>
    <row r="75" spans="1:19" ht="15.75" thickBot="1" x14ac:dyDescent="0.3">
      <c r="A75" s="27"/>
      <c r="B75" s="446"/>
      <c r="C75" s="85" t="s">
        <v>46</v>
      </c>
      <c r="D75" s="448"/>
      <c r="E75" s="404"/>
      <c r="F75" s="407"/>
      <c r="G75" s="86"/>
      <c r="H75" s="35"/>
      <c r="I75" s="90"/>
      <c r="J75" s="91"/>
      <c r="K75" s="21"/>
      <c r="L75" s="91"/>
      <c r="M75" s="93">
        <f>M58-SUM(G75:L75)-SUM(N75:O75)</f>
        <v>350</v>
      </c>
      <c r="N75" s="84">
        <v>50</v>
      </c>
      <c r="O75" s="103"/>
      <c r="P75" s="471"/>
      <c r="Q75" s="151">
        <f t="shared" si="9"/>
        <v>400</v>
      </c>
      <c r="R75" s="414"/>
      <c r="S75" s="451"/>
    </row>
    <row r="76" spans="1:19" x14ac:dyDescent="0.25">
      <c r="A76" s="27"/>
      <c r="B76" s="445" t="s">
        <v>6</v>
      </c>
      <c r="C76" s="126" t="s">
        <v>3</v>
      </c>
      <c r="D76" s="136" t="s">
        <v>49</v>
      </c>
      <c r="E76" s="404"/>
      <c r="F76" s="407"/>
      <c r="G76" s="87"/>
      <c r="H76" s="119"/>
      <c r="I76" s="120"/>
      <c r="J76" s="92"/>
      <c r="K76" s="120"/>
      <c r="L76" s="92"/>
      <c r="M76" s="121"/>
      <c r="N76" s="122">
        <f>N58-SUM(G76:M76)-SUM(O76)</f>
        <v>400</v>
      </c>
      <c r="O76" s="124"/>
      <c r="P76" s="471"/>
      <c r="Q76" s="129">
        <f t="shared" si="9"/>
        <v>400</v>
      </c>
      <c r="R76" s="130">
        <f>Q76</f>
        <v>400</v>
      </c>
      <c r="S76" s="450">
        <f>SUM(R76:R77)</f>
        <v>600</v>
      </c>
    </row>
    <row r="77" spans="1:19" ht="15.75" thickBot="1" x14ac:dyDescent="0.3">
      <c r="A77" s="27"/>
      <c r="B77" s="452"/>
      <c r="C77" s="110" t="s">
        <v>48</v>
      </c>
      <c r="D77" s="137" t="s">
        <v>40</v>
      </c>
      <c r="E77" s="405"/>
      <c r="F77" s="408"/>
      <c r="G77" s="86"/>
      <c r="H77" s="111"/>
      <c r="I77" s="112"/>
      <c r="J77" s="91"/>
      <c r="K77" s="112"/>
      <c r="L77" s="91"/>
      <c r="M77" s="112"/>
      <c r="N77" s="123"/>
      <c r="O77" s="125">
        <f>O58-SUM(G77:N77)</f>
        <v>200</v>
      </c>
      <c r="P77" s="472"/>
      <c r="Q77" s="127">
        <f t="shared" si="9"/>
        <v>200</v>
      </c>
      <c r="R77" s="128">
        <f>Q77</f>
        <v>200</v>
      </c>
      <c r="S77" s="451"/>
    </row>
    <row r="78" spans="1:19" ht="15.75" thickTop="1" x14ac:dyDescent="0.25">
      <c r="A78" s="27"/>
      <c r="B78" s="415" t="s">
        <v>42</v>
      </c>
      <c r="C78" s="416"/>
      <c r="D78" s="416"/>
      <c r="E78" s="416"/>
      <c r="F78" s="417"/>
      <c r="G78" s="54">
        <f t="shared" ref="G78:O78" si="10">SUM(G69:G77)</f>
        <v>3125</v>
      </c>
      <c r="H78" s="55">
        <f t="shared" si="10"/>
        <v>97875</v>
      </c>
      <c r="I78" s="56">
        <f t="shared" si="10"/>
        <v>9990</v>
      </c>
      <c r="J78" s="57">
        <f t="shared" si="10"/>
        <v>35</v>
      </c>
      <c r="K78" s="56">
        <f t="shared" si="10"/>
        <v>2975</v>
      </c>
      <c r="L78" s="57">
        <f t="shared" si="10"/>
        <v>0</v>
      </c>
      <c r="M78" s="56">
        <f t="shared" si="10"/>
        <v>350</v>
      </c>
      <c r="N78" s="57">
        <f t="shared" si="10"/>
        <v>450</v>
      </c>
      <c r="O78" s="104">
        <f t="shared" si="10"/>
        <v>200</v>
      </c>
      <c r="P78" s="424">
        <f>SUM(G78:O78)</f>
        <v>115000</v>
      </c>
      <c r="Q78" s="427">
        <f>SUM(Q69:Q77)</f>
        <v>115000</v>
      </c>
      <c r="R78" s="428"/>
      <c r="S78" s="429"/>
    </row>
    <row r="79" spans="1:19" x14ac:dyDescent="0.25">
      <c r="A79" s="27"/>
      <c r="B79" s="418"/>
      <c r="C79" s="419"/>
      <c r="D79" s="419"/>
      <c r="E79" s="419"/>
      <c r="F79" s="420"/>
      <c r="G79" s="60">
        <f>G78</f>
        <v>3125</v>
      </c>
      <c r="H79" s="436">
        <f>SUM(H78:I78)</f>
        <v>107865</v>
      </c>
      <c r="I79" s="437"/>
      <c r="J79" s="58">
        <f t="shared" ref="J79:O79" si="11">J78</f>
        <v>35</v>
      </c>
      <c r="K79" s="59">
        <f t="shared" si="11"/>
        <v>2975</v>
      </c>
      <c r="L79" s="58">
        <f t="shared" si="11"/>
        <v>0</v>
      </c>
      <c r="M79" s="59">
        <f t="shared" si="11"/>
        <v>350</v>
      </c>
      <c r="N79" s="58">
        <f t="shared" si="11"/>
        <v>450</v>
      </c>
      <c r="O79" s="59">
        <f t="shared" si="11"/>
        <v>200</v>
      </c>
      <c r="P79" s="425"/>
      <c r="Q79" s="430"/>
      <c r="R79" s="431"/>
      <c r="S79" s="432"/>
    </row>
    <row r="80" spans="1:19" ht="15.75" thickBot="1" x14ac:dyDescent="0.3">
      <c r="A80" s="27"/>
      <c r="B80" s="421"/>
      <c r="C80" s="422"/>
      <c r="D80" s="422"/>
      <c r="E80" s="422"/>
      <c r="F80" s="423"/>
      <c r="G80" s="438">
        <f>SUM(G79:I79)</f>
        <v>110990</v>
      </c>
      <c r="H80" s="439"/>
      <c r="I80" s="439"/>
      <c r="J80" s="440">
        <f>SUM(J79:K79)</f>
        <v>3010</v>
      </c>
      <c r="K80" s="441"/>
      <c r="L80" s="442">
        <f>SUM(L79:M79)</f>
        <v>350</v>
      </c>
      <c r="M80" s="443"/>
      <c r="N80" s="442">
        <f>SUM(N79:O79)</f>
        <v>650</v>
      </c>
      <c r="O80" s="444"/>
      <c r="P80" s="426"/>
      <c r="Q80" s="433"/>
      <c r="R80" s="434"/>
      <c r="S80" s="435"/>
    </row>
    <row r="81" spans="1:19" x14ac:dyDescent="0.25">
      <c r="P81" s="131"/>
      <c r="Q81" s="96">
        <f>SUM(Q69:Q77)</f>
        <v>115000</v>
      </c>
      <c r="R81" s="96">
        <f>SUM(R69:R77)</f>
        <v>115000</v>
      </c>
      <c r="S81" s="96">
        <f>SUM(S69:S77)</f>
        <v>115000</v>
      </c>
    </row>
    <row r="82" spans="1:19" ht="15.75" thickBot="1" x14ac:dyDescent="0.3">
      <c r="P82" s="131"/>
      <c r="Q82" s="96"/>
      <c r="R82" s="96"/>
      <c r="S82" s="96"/>
    </row>
    <row r="83" spans="1:19" x14ac:dyDescent="0.25">
      <c r="A83" s="27"/>
      <c r="B83" s="461" t="s">
        <v>52</v>
      </c>
      <c r="C83" s="462"/>
      <c r="D83" s="462"/>
      <c r="E83" s="462"/>
      <c r="F83" s="463"/>
      <c r="G83" s="467" t="s">
        <v>7</v>
      </c>
      <c r="H83" s="468"/>
      <c r="I83" s="468"/>
      <c r="J83" s="468"/>
      <c r="K83" s="468"/>
      <c r="L83" s="468"/>
      <c r="M83" s="468"/>
      <c r="N83" s="468"/>
      <c r="O83" s="469"/>
      <c r="P83" s="470"/>
      <c r="Q83" s="473" t="s">
        <v>1</v>
      </c>
      <c r="R83" s="462"/>
      <c r="S83" s="474"/>
    </row>
    <row r="84" spans="1:19" x14ac:dyDescent="0.25">
      <c r="A84" s="27"/>
      <c r="B84" s="418"/>
      <c r="C84" s="419"/>
      <c r="D84" s="419"/>
      <c r="E84" s="419"/>
      <c r="F84" s="420"/>
      <c r="G84" s="479" t="s">
        <v>10</v>
      </c>
      <c r="H84" s="479"/>
      <c r="I84" s="479"/>
      <c r="J84" s="480" t="s">
        <v>37</v>
      </c>
      <c r="K84" s="481"/>
      <c r="L84" s="480" t="s">
        <v>38</v>
      </c>
      <c r="M84" s="481"/>
      <c r="N84" s="480" t="s">
        <v>6</v>
      </c>
      <c r="O84" s="482"/>
      <c r="P84" s="471"/>
      <c r="Q84" s="475"/>
      <c r="R84" s="419"/>
      <c r="S84" s="476"/>
    </row>
    <row r="85" spans="1:19" x14ac:dyDescent="0.25">
      <c r="A85" s="27"/>
      <c r="B85" s="418"/>
      <c r="C85" s="419"/>
      <c r="D85" s="419"/>
      <c r="E85" s="419"/>
      <c r="F85" s="420"/>
      <c r="G85" s="483" t="s">
        <v>0</v>
      </c>
      <c r="H85" s="484"/>
      <c r="I85" s="484"/>
      <c r="J85" s="484"/>
      <c r="K85" s="484"/>
      <c r="L85" s="484"/>
      <c r="M85" s="484"/>
      <c r="N85" s="484"/>
      <c r="O85" s="485"/>
      <c r="P85" s="471"/>
      <c r="Q85" s="475"/>
      <c r="R85" s="419"/>
      <c r="S85" s="476"/>
    </row>
    <row r="86" spans="1:19" x14ac:dyDescent="0.25">
      <c r="A86" s="27"/>
      <c r="B86" s="418"/>
      <c r="C86" s="419"/>
      <c r="D86" s="419"/>
      <c r="E86" s="419"/>
      <c r="F86" s="420"/>
      <c r="G86" s="118" t="s">
        <v>2</v>
      </c>
      <c r="H86" s="486" t="s">
        <v>23</v>
      </c>
      <c r="I86" s="487"/>
      <c r="J86" s="113" t="s">
        <v>43</v>
      </c>
      <c r="K86" s="114" t="s">
        <v>44</v>
      </c>
      <c r="L86" s="113" t="s">
        <v>45</v>
      </c>
      <c r="M86" s="115" t="s">
        <v>46</v>
      </c>
      <c r="N86" s="116" t="s">
        <v>3</v>
      </c>
      <c r="O86" s="117" t="s">
        <v>48</v>
      </c>
      <c r="P86" s="471"/>
      <c r="Q86" s="475"/>
      <c r="R86" s="419"/>
      <c r="S86" s="476"/>
    </row>
    <row r="87" spans="1:19" ht="15.75" thickBot="1" x14ac:dyDescent="0.3">
      <c r="A87" s="27"/>
      <c r="B87" s="464"/>
      <c r="C87" s="465"/>
      <c r="D87" s="465"/>
      <c r="E87" s="465"/>
      <c r="F87" s="466"/>
      <c r="G87" s="488" t="s">
        <v>4</v>
      </c>
      <c r="H87" s="489"/>
      <c r="I87" s="489"/>
      <c r="J87" s="489"/>
      <c r="K87" s="489"/>
      <c r="L87" s="489"/>
      <c r="M87" s="489"/>
      <c r="N87" s="489"/>
      <c r="O87" s="490"/>
      <c r="P87" s="471"/>
      <c r="Q87" s="477"/>
      <c r="R87" s="465"/>
      <c r="S87" s="478"/>
    </row>
    <row r="88" spans="1:19" ht="16.5" thickTop="1" thickBot="1" x14ac:dyDescent="0.3">
      <c r="A88" s="27"/>
      <c r="B88" s="189" t="s">
        <v>7</v>
      </c>
      <c r="C88" s="24" t="s">
        <v>0</v>
      </c>
      <c r="D88" s="138" t="s">
        <v>4</v>
      </c>
      <c r="E88" s="135" t="s">
        <v>18</v>
      </c>
      <c r="F88" s="45" t="s">
        <v>17</v>
      </c>
      <c r="G88" s="40" t="s">
        <v>25</v>
      </c>
      <c r="H88" s="41" t="s">
        <v>28</v>
      </c>
      <c r="I88" s="42" t="s">
        <v>26</v>
      </c>
      <c r="J88" s="43" t="s">
        <v>33</v>
      </c>
      <c r="K88" s="44" t="s">
        <v>36</v>
      </c>
      <c r="L88" s="491" t="s">
        <v>39</v>
      </c>
      <c r="M88" s="492"/>
      <c r="N88" s="105" t="s">
        <v>49</v>
      </c>
      <c r="O88" s="98" t="s">
        <v>40</v>
      </c>
      <c r="P88" s="471"/>
      <c r="Q88" s="46" t="s">
        <v>4</v>
      </c>
      <c r="R88" s="50" t="s">
        <v>0</v>
      </c>
      <c r="S88" s="190" t="s">
        <v>7</v>
      </c>
    </row>
    <row r="89" spans="1:19" ht="15.75" thickTop="1" x14ac:dyDescent="0.25">
      <c r="A89" s="27"/>
      <c r="B89" s="493" t="s">
        <v>10</v>
      </c>
      <c r="C89" s="28" t="s">
        <v>24</v>
      </c>
      <c r="D89" s="132" t="s">
        <v>25</v>
      </c>
      <c r="E89" s="403" t="s">
        <v>29</v>
      </c>
      <c r="F89" s="406" t="s">
        <v>41</v>
      </c>
      <c r="G89" s="69">
        <f>G78-SUM(H89:O89)</f>
        <v>3125</v>
      </c>
      <c r="H89" s="72"/>
      <c r="I89" s="74"/>
      <c r="J89" s="36"/>
      <c r="K89" s="76"/>
      <c r="L89" s="36"/>
      <c r="M89" s="78"/>
      <c r="N89" s="106"/>
      <c r="O89" s="19"/>
      <c r="P89" s="471"/>
      <c r="Q89" s="79">
        <f t="shared" ref="Q89:Q97" si="12">SUM(G89:O89)</f>
        <v>3125</v>
      </c>
      <c r="R89" s="51">
        <f>Q89</f>
        <v>3125</v>
      </c>
      <c r="S89" s="495">
        <f>SUM(R89:R91)</f>
        <v>110990</v>
      </c>
    </row>
    <row r="90" spans="1:19" x14ac:dyDescent="0.25">
      <c r="A90" s="27"/>
      <c r="B90" s="457"/>
      <c r="C90" s="453" t="s">
        <v>23</v>
      </c>
      <c r="D90" s="139" t="s">
        <v>28</v>
      </c>
      <c r="E90" s="404"/>
      <c r="F90" s="494"/>
      <c r="G90" s="70">
        <v>85</v>
      </c>
      <c r="H90" s="71">
        <f>H78-G90-SUM(I90:O90)</f>
        <v>97790</v>
      </c>
      <c r="I90" s="73"/>
      <c r="J90" s="75"/>
      <c r="K90" s="77"/>
      <c r="L90" s="75"/>
      <c r="M90" s="81"/>
      <c r="N90" s="107"/>
      <c r="O90" s="99"/>
      <c r="P90" s="471"/>
      <c r="Q90" s="80">
        <f t="shared" si="12"/>
        <v>97875</v>
      </c>
      <c r="R90" s="455">
        <f>SUM(Q90:Q91)</f>
        <v>107865</v>
      </c>
      <c r="S90" s="496"/>
    </row>
    <row r="91" spans="1:19" ht="15.75" thickBot="1" x14ac:dyDescent="0.3">
      <c r="A91" s="27"/>
      <c r="B91" s="446"/>
      <c r="C91" s="454"/>
      <c r="D91" s="140" t="s">
        <v>26</v>
      </c>
      <c r="E91" s="404"/>
      <c r="F91" s="20" t="s">
        <v>30</v>
      </c>
      <c r="G91" s="65"/>
      <c r="H91" s="66"/>
      <c r="I91" s="62">
        <f>I78-SUM(G91:H91)-SUM(J91:O91)</f>
        <v>9990</v>
      </c>
      <c r="J91" s="67"/>
      <c r="K91" s="68"/>
      <c r="L91" s="67"/>
      <c r="M91" s="82"/>
      <c r="N91" s="91"/>
      <c r="O91" s="100"/>
      <c r="P91" s="471"/>
      <c r="Q91" s="47">
        <f t="shared" si="12"/>
        <v>9990</v>
      </c>
      <c r="R91" s="456"/>
      <c r="S91" s="451"/>
    </row>
    <row r="92" spans="1:19" x14ac:dyDescent="0.25">
      <c r="A92" s="27"/>
      <c r="B92" s="445" t="s">
        <v>37</v>
      </c>
      <c r="C92" s="29" t="s">
        <v>43</v>
      </c>
      <c r="D92" s="141" t="s">
        <v>33</v>
      </c>
      <c r="E92" s="404"/>
      <c r="F92" s="449" t="s">
        <v>34</v>
      </c>
      <c r="G92" s="31"/>
      <c r="H92" s="34"/>
      <c r="I92" s="32"/>
      <c r="J92" s="63">
        <f>J78-SUM(G92:I92)-SUM(K92:O92)</f>
        <v>35</v>
      </c>
      <c r="K92" s="39"/>
      <c r="L92" s="83"/>
      <c r="M92" s="38"/>
      <c r="N92" s="108"/>
      <c r="O92" s="101"/>
      <c r="P92" s="471"/>
      <c r="Q92" s="48">
        <f t="shared" si="12"/>
        <v>35</v>
      </c>
      <c r="R92" s="52">
        <f>Q92</f>
        <v>35</v>
      </c>
      <c r="S92" s="459">
        <f>SUM(R92:R93)</f>
        <v>3010</v>
      </c>
    </row>
    <row r="93" spans="1:19" ht="15.75" thickBot="1" x14ac:dyDescent="0.3">
      <c r="A93" s="27"/>
      <c r="B93" s="457"/>
      <c r="C93" s="25" t="s">
        <v>44</v>
      </c>
      <c r="D93" s="142" t="s">
        <v>36</v>
      </c>
      <c r="E93" s="404"/>
      <c r="F93" s="458"/>
      <c r="G93" s="30"/>
      <c r="H93" s="35"/>
      <c r="I93" s="33"/>
      <c r="J93" s="37">
        <v>5</v>
      </c>
      <c r="K93" s="61">
        <f>K78-SUM(G93:J93)-SUM(L93:O93)</f>
        <v>2970</v>
      </c>
      <c r="L93" s="84"/>
      <c r="M93" s="64"/>
      <c r="N93" s="84"/>
      <c r="O93" s="22"/>
      <c r="P93" s="471"/>
      <c r="Q93" s="49">
        <f t="shared" si="12"/>
        <v>2975</v>
      </c>
      <c r="R93" s="53">
        <f>Q93</f>
        <v>2975</v>
      </c>
      <c r="S93" s="460"/>
    </row>
    <row r="94" spans="1:19" x14ac:dyDescent="0.25">
      <c r="A94" s="27"/>
      <c r="B94" s="445" t="s">
        <v>38</v>
      </c>
      <c r="C94" s="29" t="s">
        <v>45</v>
      </c>
      <c r="D94" s="447" t="s">
        <v>39</v>
      </c>
      <c r="E94" s="404"/>
      <c r="F94" s="449" t="s">
        <v>30</v>
      </c>
      <c r="G94" s="87"/>
      <c r="H94" s="88"/>
      <c r="I94" s="89"/>
      <c r="J94" s="92"/>
      <c r="K94" s="89"/>
      <c r="L94" s="94">
        <f>L78-SUM(G94:K94)-SUM(M94:O94)</f>
        <v>0</v>
      </c>
      <c r="M94" s="95"/>
      <c r="N94" s="109"/>
      <c r="O94" s="102"/>
      <c r="P94" s="471"/>
      <c r="Q94" s="129">
        <f t="shared" si="12"/>
        <v>0</v>
      </c>
      <c r="R94" s="413">
        <f>SUM(Q94:Q95)</f>
        <v>350</v>
      </c>
      <c r="S94" s="450">
        <f>SUM(R94:R94)</f>
        <v>350</v>
      </c>
    </row>
    <row r="95" spans="1:19" ht="15.75" thickBot="1" x14ac:dyDescent="0.3">
      <c r="A95" s="27"/>
      <c r="B95" s="446"/>
      <c r="C95" s="85" t="s">
        <v>46</v>
      </c>
      <c r="D95" s="448"/>
      <c r="E95" s="404"/>
      <c r="F95" s="407"/>
      <c r="G95" s="86"/>
      <c r="H95" s="35"/>
      <c r="I95" s="90"/>
      <c r="J95" s="91"/>
      <c r="K95" s="21"/>
      <c r="L95" s="91"/>
      <c r="M95" s="93">
        <f>M78-SUM(G95:L95)-SUM(N95:O95)</f>
        <v>300</v>
      </c>
      <c r="N95" s="84">
        <v>50</v>
      </c>
      <c r="O95" s="103"/>
      <c r="P95" s="471"/>
      <c r="Q95" s="151">
        <f t="shared" si="12"/>
        <v>350</v>
      </c>
      <c r="R95" s="414"/>
      <c r="S95" s="451"/>
    </row>
    <row r="96" spans="1:19" x14ac:dyDescent="0.25">
      <c r="A96" s="27"/>
      <c r="B96" s="445" t="s">
        <v>6</v>
      </c>
      <c r="C96" s="126" t="s">
        <v>3</v>
      </c>
      <c r="D96" s="136" t="s">
        <v>49</v>
      </c>
      <c r="E96" s="404"/>
      <c r="F96" s="407"/>
      <c r="G96" s="87"/>
      <c r="H96" s="119"/>
      <c r="I96" s="120"/>
      <c r="J96" s="92"/>
      <c r="K96" s="120"/>
      <c r="L96" s="92"/>
      <c r="M96" s="121"/>
      <c r="N96" s="122">
        <f>N78-SUM(G96:M96)-SUM(O96)</f>
        <v>450</v>
      </c>
      <c r="O96" s="124"/>
      <c r="P96" s="471"/>
      <c r="Q96" s="129">
        <f t="shared" si="12"/>
        <v>450</v>
      </c>
      <c r="R96" s="130">
        <f>Q96</f>
        <v>450</v>
      </c>
      <c r="S96" s="450">
        <f>SUM(R96:R97)</f>
        <v>650</v>
      </c>
    </row>
    <row r="97" spans="1:19" ht="15.75" thickBot="1" x14ac:dyDescent="0.3">
      <c r="A97" s="27"/>
      <c r="B97" s="452"/>
      <c r="C97" s="110" t="s">
        <v>48</v>
      </c>
      <c r="D97" s="137" t="s">
        <v>40</v>
      </c>
      <c r="E97" s="405"/>
      <c r="F97" s="408"/>
      <c r="G97" s="86"/>
      <c r="H97" s="111"/>
      <c r="I97" s="112"/>
      <c r="J97" s="91"/>
      <c r="K97" s="112"/>
      <c r="L97" s="91">
        <v>100</v>
      </c>
      <c r="M97" s="112"/>
      <c r="N97" s="123"/>
      <c r="O97" s="125">
        <f>O78-SUM(G97:N97)</f>
        <v>100</v>
      </c>
      <c r="P97" s="472"/>
      <c r="Q97" s="127">
        <f t="shared" si="12"/>
        <v>200</v>
      </c>
      <c r="R97" s="128">
        <f>Q97</f>
        <v>200</v>
      </c>
      <c r="S97" s="451"/>
    </row>
    <row r="98" spans="1:19" ht="15.75" thickTop="1" x14ac:dyDescent="0.25">
      <c r="A98" s="27"/>
      <c r="B98" s="415" t="s">
        <v>42</v>
      </c>
      <c r="C98" s="416"/>
      <c r="D98" s="416"/>
      <c r="E98" s="416"/>
      <c r="F98" s="417"/>
      <c r="G98" s="54">
        <f t="shared" ref="G98:O98" si="13">SUM(G89:G97)</f>
        <v>3210</v>
      </c>
      <c r="H98" s="55">
        <f t="shared" si="13"/>
        <v>97790</v>
      </c>
      <c r="I98" s="56">
        <f t="shared" si="13"/>
        <v>9990</v>
      </c>
      <c r="J98" s="57">
        <f t="shared" si="13"/>
        <v>40</v>
      </c>
      <c r="K98" s="56">
        <f t="shared" si="13"/>
        <v>2970</v>
      </c>
      <c r="L98" s="57">
        <f t="shared" si="13"/>
        <v>100</v>
      </c>
      <c r="M98" s="56">
        <f t="shared" si="13"/>
        <v>300</v>
      </c>
      <c r="N98" s="57">
        <f t="shared" si="13"/>
        <v>500</v>
      </c>
      <c r="O98" s="104">
        <f t="shared" si="13"/>
        <v>100</v>
      </c>
      <c r="P98" s="424">
        <f>SUM(G98:O98)</f>
        <v>115000</v>
      </c>
      <c r="Q98" s="427">
        <f>SUM(Q89:Q97)</f>
        <v>115000</v>
      </c>
      <c r="R98" s="428"/>
      <c r="S98" s="429"/>
    </row>
    <row r="99" spans="1:19" x14ac:dyDescent="0.25">
      <c r="A99" s="27"/>
      <c r="B99" s="418"/>
      <c r="C99" s="419"/>
      <c r="D99" s="419"/>
      <c r="E99" s="419"/>
      <c r="F99" s="420"/>
      <c r="G99" s="60">
        <f>G98</f>
        <v>3210</v>
      </c>
      <c r="H99" s="436">
        <f>SUM(H98:I98)</f>
        <v>107780</v>
      </c>
      <c r="I99" s="437"/>
      <c r="J99" s="58">
        <f t="shared" ref="J99:O99" si="14">J98</f>
        <v>40</v>
      </c>
      <c r="K99" s="59">
        <f t="shared" si="14"/>
        <v>2970</v>
      </c>
      <c r="L99" s="58">
        <f t="shared" si="14"/>
        <v>100</v>
      </c>
      <c r="M99" s="59">
        <f t="shared" si="14"/>
        <v>300</v>
      </c>
      <c r="N99" s="58">
        <f t="shared" si="14"/>
        <v>500</v>
      </c>
      <c r="O99" s="59">
        <f t="shared" si="14"/>
        <v>100</v>
      </c>
      <c r="P99" s="425"/>
      <c r="Q99" s="430"/>
      <c r="R99" s="431"/>
      <c r="S99" s="432"/>
    </row>
    <row r="100" spans="1:19" ht="15.75" thickBot="1" x14ac:dyDescent="0.3">
      <c r="A100" s="27"/>
      <c r="B100" s="421"/>
      <c r="C100" s="422"/>
      <c r="D100" s="422"/>
      <c r="E100" s="422"/>
      <c r="F100" s="423"/>
      <c r="G100" s="438">
        <f>SUM(G99:I99)</f>
        <v>110990</v>
      </c>
      <c r="H100" s="439"/>
      <c r="I100" s="439"/>
      <c r="J100" s="440">
        <f>SUM(J99:K99)</f>
        <v>3010</v>
      </c>
      <c r="K100" s="441"/>
      <c r="L100" s="442">
        <f>SUM(L99:M99)</f>
        <v>400</v>
      </c>
      <c r="M100" s="443"/>
      <c r="N100" s="442">
        <f>SUM(N99:O99)</f>
        <v>600</v>
      </c>
      <c r="O100" s="444"/>
      <c r="P100" s="426"/>
      <c r="Q100" s="433"/>
      <c r="R100" s="434"/>
      <c r="S100" s="435"/>
    </row>
    <row r="101" spans="1:19" x14ac:dyDescent="0.25">
      <c r="P101" s="131"/>
      <c r="Q101" s="96">
        <f>SUM(Q89:Q97)</f>
        <v>115000</v>
      </c>
      <c r="R101" s="96">
        <f>SUM(R89:R97)</f>
        <v>115000</v>
      </c>
      <c r="S101" s="96">
        <f>SUM(S89:S97)</f>
        <v>115000</v>
      </c>
    </row>
    <row r="102" spans="1:19" x14ac:dyDescent="0.25">
      <c r="B102" s="23" t="s">
        <v>32</v>
      </c>
    </row>
    <row r="103" spans="1:19" x14ac:dyDescent="0.25">
      <c r="B103" s="23" t="s">
        <v>31</v>
      </c>
    </row>
    <row r="104" spans="1:19" x14ac:dyDescent="0.25">
      <c r="B104" s="23" t="s">
        <v>35</v>
      </c>
    </row>
  </sheetData>
  <mergeCells count="183">
    <mergeCell ref="S29:S31"/>
    <mergeCell ref="C30:C31"/>
    <mergeCell ref="R30:R31"/>
    <mergeCell ref="B38:F40"/>
    <mergeCell ref="P38:P40"/>
    <mergeCell ref="Q38:S40"/>
    <mergeCell ref="H39:I39"/>
    <mergeCell ref="G40:I40"/>
    <mergeCell ref="J40:K40"/>
    <mergeCell ref="L40:M40"/>
    <mergeCell ref="N40:O40"/>
    <mergeCell ref="B23:F27"/>
    <mergeCell ref="G23:O23"/>
    <mergeCell ref="P23:P37"/>
    <mergeCell ref="Q23:S27"/>
    <mergeCell ref="G24:I24"/>
    <mergeCell ref="J24:K24"/>
    <mergeCell ref="L24:M24"/>
    <mergeCell ref="N24:O24"/>
    <mergeCell ref="G25:O25"/>
    <mergeCell ref="H26:I26"/>
    <mergeCell ref="G27:O27"/>
    <mergeCell ref="L28:M28"/>
    <mergeCell ref="B29:B31"/>
    <mergeCell ref="B32:B33"/>
    <mergeCell ref="F32:F33"/>
    <mergeCell ref="S32:S33"/>
    <mergeCell ref="B34:B35"/>
    <mergeCell ref="D34:D35"/>
    <mergeCell ref="F34:F37"/>
    <mergeCell ref="S34:S35"/>
    <mergeCell ref="B36:B37"/>
    <mergeCell ref="S36:S37"/>
    <mergeCell ref="E29:E37"/>
    <mergeCell ref="F29:F30"/>
    <mergeCell ref="P19:P21"/>
    <mergeCell ref="Q19:S21"/>
    <mergeCell ref="G21:I21"/>
    <mergeCell ref="B19:F21"/>
    <mergeCell ref="H20:I20"/>
    <mergeCell ref="J21:K21"/>
    <mergeCell ref="L21:M21"/>
    <mergeCell ref="N21:O21"/>
    <mergeCell ref="N5:O5"/>
    <mergeCell ref="B17:B18"/>
    <mergeCell ref="S17:S18"/>
    <mergeCell ref="B4:F8"/>
    <mergeCell ref="H7:I7"/>
    <mergeCell ref="B15:B16"/>
    <mergeCell ref="D15:D16"/>
    <mergeCell ref="G6:O6"/>
    <mergeCell ref="G8:O8"/>
    <mergeCell ref="G4:O4"/>
    <mergeCell ref="B10:B12"/>
    <mergeCell ref="F10:F11"/>
    <mergeCell ref="C11:C12"/>
    <mergeCell ref="F13:F14"/>
    <mergeCell ref="B13:B14"/>
    <mergeCell ref="E10:E18"/>
    <mergeCell ref="F15:F18"/>
    <mergeCell ref="Q4:S8"/>
    <mergeCell ref="P4:P18"/>
    <mergeCell ref="L5:M5"/>
    <mergeCell ref="L9:M9"/>
    <mergeCell ref="S15:S16"/>
    <mergeCell ref="S10:S12"/>
    <mergeCell ref="S13:S14"/>
    <mergeCell ref="G5:I5"/>
    <mergeCell ref="J5:K5"/>
    <mergeCell ref="R11:R12"/>
    <mergeCell ref="C50:C51"/>
    <mergeCell ref="R50:R51"/>
    <mergeCell ref="B52:B53"/>
    <mergeCell ref="F52:F53"/>
    <mergeCell ref="S52:S53"/>
    <mergeCell ref="B43:F47"/>
    <mergeCell ref="G43:O43"/>
    <mergeCell ref="P43:P57"/>
    <mergeCell ref="Q43:S47"/>
    <mergeCell ref="G44:I44"/>
    <mergeCell ref="J44:K44"/>
    <mergeCell ref="L44:M44"/>
    <mergeCell ref="N44:O44"/>
    <mergeCell ref="G45:O45"/>
    <mergeCell ref="H46:I46"/>
    <mergeCell ref="G47:O47"/>
    <mergeCell ref="L48:M48"/>
    <mergeCell ref="B49:B51"/>
    <mergeCell ref="E49:E57"/>
    <mergeCell ref="F49:F50"/>
    <mergeCell ref="S49:S51"/>
    <mergeCell ref="B58:F60"/>
    <mergeCell ref="P58:P60"/>
    <mergeCell ref="Q58:S60"/>
    <mergeCell ref="H59:I59"/>
    <mergeCell ref="G60:I60"/>
    <mergeCell ref="J60:K60"/>
    <mergeCell ref="L60:M60"/>
    <mergeCell ref="N60:O60"/>
    <mergeCell ref="B54:B55"/>
    <mergeCell ref="D54:D55"/>
    <mergeCell ref="F54:F57"/>
    <mergeCell ref="S54:S55"/>
    <mergeCell ref="B56:B57"/>
    <mergeCell ref="S56:S57"/>
    <mergeCell ref="B78:F80"/>
    <mergeCell ref="P78:P80"/>
    <mergeCell ref="Q78:S80"/>
    <mergeCell ref="H79:I79"/>
    <mergeCell ref="G80:I80"/>
    <mergeCell ref="J80:K80"/>
    <mergeCell ref="L80:M80"/>
    <mergeCell ref="N80:O80"/>
    <mergeCell ref="B74:B75"/>
    <mergeCell ref="D74:D75"/>
    <mergeCell ref="F74:F77"/>
    <mergeCell ref="S74:S75"/>
    <mergeCell ref="B76:B77"/>
    <mergeCell ref="S76:S77"/>
    <mergeCell ref="B63:F67"/>
    <mergeCell ref="G63:O63"/>
    <mergeCell ref="P63:P77"/>
    <mergeCell ref="Q63:S67"/>
    <mergeCell ref="G64:I64"/>
    <mergeCell ref="J64:K64"/>
    <mergeCell ref="L64:M64"/>
    <mergeCell ref="N64:O64"/>
    <mergeCell ref="G65:O65"/>
    <mergeCell ref="H66:I66"/>
    <mergeCell ref="G67:O67"/>
    <mergeCell ref="L68:M68"/>
    <mergeCell ref="B69:B71"/>
    <mergeCell ref="E69:E77"/>
    <mergeCell ref="F69:F70"/>
    <mergeCell ref="S69:S71"/>
    <mergeCell ref="C70:C71"/>
    <mergeCell ref="R70:R71"/>
    <mergeCell ref="B72:B73"/>
    <mergeCell ref="F72:F73"/>
    <mergeCell ref="S72:S73"/>
    <mergeCell ref="R74:R75"/>
    <mergeCell ref="F92:F93"/>
    <mergeCell ref="S92:S93"/>
    <mergeCell ref="B83:F87"/>
    <mergeCell ref="G83:O83"/>
    <mergeCell ref="P83:P97"/>
    <mergeCell ref="Q83:S87"/>
    <mergeCell ref="G84:I84"/>
    <mergeCell ref="J84:K84"/>
    <mergeCell ref="L84:M84"/>
    <mergeCell ref="N84:O84"/>
    <mergeCell ref="G85:O85"/>
    <mergeCell ref="H86:I86"/>
    <mergeCell ref="G87:O87"/>
    <mergeCell ref="L88:M88"/>
    <mergeCell ref="B89:B91"/>
    <mergeCell ref="E89:E97"/>
    <mergeCell ref="F89:F90"/>
    <mergeCell ref="S89:S91"/>
    <mergeCell ref="B3:S3"/>
    <mergeCell ref="B1:S1"/>
    <mergeCell ref="B2:S2"/>
    <mergeCell ref="R15:R16"/>
    <mergeCell ref="R34:R35"/>
    <mergeCell ref="R54:R55"/>
    <mergeCell ref="B98:F100"/>
    <mergeCell ref="P98:P100"/>
    <mergeCell ref="Q98:S100"/>
    <mergeCell ref="H99:I99"/>
    <mergeCell ref="G100:I100"/>
    <mergeCell ref="J100:K100"/>
    <mergeCell ref="L100:M100"/>
    <mergeCell ref="N100:O100"/>
    <mergeCell ref="B94:B95"/>
    <mergeCell ref="D94:D95"/>
    <mergeCell ref="F94:F97"/>
    <mergeCell ref="S94:S95"/>
    <mergeCell ref="B96:B97"/>
    <mergeCell ref="S96:S97"/>
    <mergeCell ref="R94:R95"/>
    <mergeCell ref="C90:C91"/>
    <mergeCell ref="R90:R91"/>
    <mergeCell ref="B92:B9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B6263-8850-49AE-A3B2-6F588406DEAE}">
  <dimension ref="B1:O29"/>
  <sheetViews>
    <sheetView tabSelected="1" zoomScaleNormal="100" workbookViewId="0">
      <pane xSplit="2" topLeftCell="C1" activePane="topRight" state="frozen"/>
      <selection pane="topRight"/>
    </sheetView>
  </sheetViews>
  <sheetFormatPr defaultRowHeight="15" x14ac:dyDescent="0.25"/>
  <cols>
    <col min="1" max="1" width="9.140625" style="1"/>
    <col min="2" max="2" width="18" style="1" bestFit="1" customWidth="1"/>
    <col min="3" max="3" width="10.7109375" style="1" bestFit="1" customWidth="1"/>
    <col min="4" max="4" width="21" style="1" bestFit="1" customWidth="1"/>
    <col min="5" max="5" width="14.42578125" style="1" bestFit="1" customWidth="1"/>
    <col min="6" max="6" width="10.7109375" style="1" bestFit="1" customWidth="1"/>
    <col min="7" max="7" width="21" style="1" bestFit="1" customWidth="1"/>
    <col min="8" max="8" width="14.42578125" style="1" bestFit="1" customWidth="1"/>
    <col min="9" max="14" width="7.7109375" style="1" bestFit="1" customWidth="1"/>
    <col min="15" max="16384" width="9.140625" style="1"/>
  </cols>
  <sheetData>
    <row r="1" spans="2:14" ht="15.75" thickBot="1" x14ac:dyDescent="0.3">
      <c r="C1" s="153"/>
      <c r="D1" s="153"/>
      <c r="E1" s="153"/>
    </row>
    <row r="2" spans="2:14" s="241" customFormat="1" ht="16.5" x14ac:dyDescent="0.25">
      <c r="B2" s="519" t="s">
        <v>9</v>
      </c>
      <c r="C2" s="521" t="s">
        <v>71</v>
      </c>
      <c r="D2" s="521"/>
      <c r="E2" s="522"/>
      <c r="F2" s="523" t="s">
        <v>72</v>
      </c>
      <c r="G2" s="523"/>
      <c r="H2" s="524"/>
      <c r="I2" s="507" t="s">
        <v>14</v>
      </c>
      <c r="J2" s="507"/>
      <c r="K2" s="507"/>
      <c r="L2" s="507"/>
      <c r="M2" s="507"/>
      <c r="N2" s="508"/>
    </row>
    <row r="3" spans="2:14" s="241" customFormat="1" ht="17.25" thickBot="1" x14ac:dyDescent="0.3">
      <c r="B3" s="520"/>
      <c r="C3" s="246" t="s">
        <v>7</v>
      </c>
      <c r="D3" s="247" t="s">
        <v>0</v>
      </c>
      <c r="E3" s="248" t="s">
        <v>4</v>
      </c>
      <c r="F3" s="249" t="s">
        <v>7</v>
      </c>
      <c r="G3" s="247" t="s">
        <v>0</v>
      </c>
      <c r="H3" s="250" t="s">
        <v>4</v>
      </c>
      <c r="I3" s="251">
        <v>1995</v>
      </c>
      <c r="J3" s="252">
        <v>2000</v>
      </c>
      <c r="K3" s="252">
        <v>2005</v>
      </c>
      <c r="L3" s="252">
        <v>2010</v>
      </c>
      <c r="M3" s="252">
        <v>2015</v>
      </c>
      <c r="N3" s="253">
        <v>2020</v>
      </c>
    </row>
    <row r="4" spans="2:14" ht="15.75" thickTop="1" x14ac:dyDescent="0.25">
      <c r="B4" s="154" t="s">
        <v>79</v>
      </c>
      <c r="C4" s="525" t="s">
        <v>10</v>
      </c>
      <c r="D4" s="152" t="s">
        <v>11</v>
      </c>
      <c r="E4" s="167" t="s">
        <v>25</v>
      </c>
      <c r="F4" s="515" t="s">
        <v>10</v>
      </c>
      <c r="G4" s="152" t="s">
        <v>11</v>
      </c>
      <c r="H4" s="343" t="s">
        <v>25</v>
      </c>
      <c r="I4" s="155">
        <f>'Region 2_matrix'!Q10</f>
        <v>1000</v>
      </c>
      <c r="J4" s="156">
        <f>I4-SUM('Region 2_matrix'!H10:O10)</f>
        <v>1000</v>
      </c>
      <c r="K4" s="156">
        <f>J4-SUM('Region 2_matrix'!H29:O29)</f>
        <v>1000</v>
      </c>
      <c r="L4" s="156">
        <f>K4-SUM('Region 2_matrix'!H49:O49)</f>
        <v>1000</v>
      </c>
      <c r="M4" s="156">
        <f>L4-SUM('Region 2_matrix'!H69:O69)</f>
        <v>1000</v>
      </c>
      <c r="N4" s="186">
        <f>M4-SUM('Region 2_matrix'!H89:O89)+J13</f>
        <v>2000</v>
      </c>
    </row>
    <row r="5" spans="2:14" x14ac:dyDescent="0.25">
      <c r="B5" s="159" t="s">
        <v>81</v>
      </c>
      <c r="C5" s="505"/>
      <c r="D5" s="509" t="s">
        <v>23</v>
      </c>
      <c r="E5" s="191" t="s">
        <v>28</v>
      </c>
      <c r="F5" s="513"/>
      <c r="G5" s="509" t="s">
        <v>23</v>
      </c>
      <c r="H5" s="344" t="s">
        <v>28</v>
      </c>
      <c r="I5" s="345">
        <f>'Region 2_matrix'!Q11</f>
        <v>100000</v>
      </c>
      <c r="J5" s="156">
        <f>I5-(SUM('Region 2_matrix'!G11:G11)+SUM('Region 2_matrix'!I11:O11))</f>
        <v>99000</v>
      </c>
      <c r="K5" s="156">
        <f>J5-(SUM('Region 2_matrix'!G30:G30)+SUM('Region 2_matrix'!I30:O30))</f>
        <v>98400</v>
      </c>
      <c r="L5" s="156">
        <f>K5-(SUM('Region 2_matrix'!G50:G50)+SUM('Region 2_matrix'!I50:O50))</f>
        <v>98050</v>
      </c>
      <c r="M5" s="158">
        <f>L5-(SUM('Region 2_matrix'!G70:G70)+SUM('Region 2_matrix'!I70:O70))</f>
        <v>97875</v>
      </c>
      <c r="N5" s="160">
        <f>M5-(SUM('Region 2_matrix'!G90:G90)+SUM('Region 2_matrix'!I90:O90))</f>
        <v>97790</v>
      </c>
    </row>
    <row r="6" spans="2:14" x14ac:dyDescent="0.25">
      <c r="B6" s="161" t="s">
        <v>80</v>
      </c>
      <c r="C6" s="506"/>
      <c r="D6" s="510"/>
      <c r="E6" s="162" t="s">
        <v>26</v>
      </c>
      <c r="F6" s="514"/>
      <c r="G6" s="510"/>
      <c r="H6" s="162" t="s">
        <v>26</v>
      </c>
      <c r="I6" s="163">
        <f>'Region 2_matrix'!Q12</f>
        <v>10090</v>
      </c>
      <c r="J6" s="346">
        <f>I6-(SUM('Region 2_matrix'!G12:H12)+SUM('Region 2_matrix'!J12:O12))</f>
        <v>9990</v>
      </c>
      <c r="K6" s="346">
        <f>J6-(SUM('Region 2_matrix'!G31:H31)+SUM('Region 2_matrix'!J31:O31))</f>
        <v>9990</v>
      </c>
      <c r="L6" s="346">
        <f>K6-(SUM('Region 2_matrix'!G51:H51)+SUM('Region 2_matrix'!J51:O51))</f>
        <v>9990</v>
      </c>
      <c r="M6" s="164">
        <f>L6-(SUM('Region 2_matrix'!G71:H71)+SUM('Region 2_matrix'!J71:O71))</f>
        <v>9990</v>
      </c>
      <c r="N6" s="181">
        <f>M6-(SUM('Region 2_matrix'!G91:H91)+SUM('Region 2_matrix'!J91:O91))</f>
        <v>9990</v>
      </c>
    </row>
    <row r="7" spans="2:14" x14ac:dyDescent="0.25">
      <c r="B7" s="166" t="s">
        <v>82</v>
      </c>
      <c r="C7" s="505" t="s">
        <v>37</v>
      </c>
      <c r="D7" s="192" t="s">
        <v>74</v>
      </c>
      <c r="E7" s="210" t="s">
        <v>171</v>
      </c>
      <c r="F7" s="503" t="s">
        <v>37</v>
      </c>
      <c r="G7" s="192" t="s">
        <v>74</v>
      </c>
      <c r="H7" s="167" t="s">
        <v>171</v>
      </c>
      <c r="I7" s="347">
        <f>'Region 2_matrix'!Q13</f>
        <v>10</v>
      </c>
      <c r="J7" s="168">
        <f>I7-(SUM('Region 2_matrix'!G13:I13)+SUM('Region 2_matrix'!K13:O13))</f>
        <v>10</v>
      </c>
      <c r="K7" s="168">
        <f>J7-(SUM('Region 2_matrix'!G32:I32)+SUM('Region 2_matrix'!K32:O32))</f>
        <v>10</v>
      </c>
      <c r="L7" s="168">
        <f>K7-(SUM('Region 2_matrix'!G52:I52)+SUM('Region 2_matrix'!K52:O52))</f>
        <v>10</v>
      </c>
      <c r="M7" s="168">
        <f>L7-(SUM('Region 2_matrix'!G72:I72)+SUM('Region 2_matrix'!K72:O72))</f>
        <v>10</v>
      </c>
      <c r="N7" s="348">
        <f>M7-(SUM('Region 2_matrix'!G92:I92)+SUM('Region 2_matrix'!K92:O92))</f>
        <v>10</v>
      </c>
    </row>
    <row r="8" spans="2:14" x14ac:dyDescent="0.25">
      <c r="B8" s="161" t="s">
        <v>83</v>
      </c>
      <c r="C8" s="506"/>
      <c r="D8" s="203" t="s">
        <v>75</v>
      </c>
      <c r="E8" s="211" t="s">
        <v>36</v>
      </c>
      <c r="F8" s="504"/>
      <c r="G8" s="203" t="s">
        <v>75</v>
      </c>
      <c r="H8" s="162" t="s">
        <v>36</v>
      </c>
      <c r="I8" s="172">
        <f>'Region 2_matrix'!Q14</f>
        <v>3000</v>
      </c>
      <c r="J8" s="178">
        <f>I8-(SUM('Region 2_matrix'!G14:J14)+SUM('Region 2_matrix'!L14:O14))</f>
        <v>3000</v>
      </c>
      <c r="K8" s="178">
        <f>J8-(SUM('Region 2_matrix'!G33:J33)+SUM('Region 2_matrix'!L33:O33))</f>
        <v>2995</v>
      </c>
      <c r="L8" s="178">
        <f>K8-(SUM('Region 2_matrix'!G53:J53)+SUM('Region 2_matrix'!L53:O53))</f>
        <v>2980</v>
      </c>
      <c r="M8" s="165">
        <f>L8-(SUM('Region 2_matrix'!G73:J73)+SUM('Region 2_matrix'!L73:O73))</f>
        <v>2975</v>
      </c>
      <c r="N8" s="187">
        <f>M8-(SUM('Region 2_matrix'!G93:J93)+SUM('Region 2_matrix'!L93:O93))</f>
        <v>2970</v>
      </c>
    </row>
    <row r="9" spans="2:14" x14ac:dyDescent="0.25">
      <c r="B9" s="169" t="s">
        <v>84</v>
      </c>
      <c r="C9" s="505" t="s">
        <v>38</v>
      </c>
      <c r="D9" s="195" t="s">
        <v>45</v>
      </c>
      <c r="E9" s="511" t="s">
        <v>39</v>
      </c>
      <c r="F9" s="513" t="s">
        <v>38</v>
      </c>
      <c r="G9" s="195" t="s">
        <v>45</v>
      </c>
      <c r="H9" s="516" t="s">
        <v>39</v>
      </c>
      <c r="I9" s="155">
        <f>'Region 2_matrix'!Q15</f>
        <v>0</v>
      </c>
      <c r="J9" s="168">
        <f>I9-(SUM('Region 2_matrix'!G15:K15)+SUM('Region 2_matrix'!M15:O15))</f>
        <v>0</v>
      </c>
      <c r="K9" s="168">
        <f>J9-(SUM('Region 2_matrix'!G34:K34)+SUM('Region 2_matrix'!M34:O34))</f>
        <v>0</v>
      </c>
      <c r="L9" s="168">
        <f>K9-(SUM('Region 2_matrix'!G54:K54)+SUM('Region 2_matrix'!M54:O54))</f>
        <v>0</v>
      </c>
      <c r="M9" s="156">
        <f>L9-(SUM('Region 2_matrix'!G74:K74)+SUM('Region 2_matrix'!M74:O74))</f>
        <v>0</v>
      </c>
      <c r="N9" s="186">
        <f>M9-(SUM('Region 2_matrix'!G94:K94)+SUM('Region 2_matrix'!M94:O94))</f>
        <v>0</v>
      </c>
    </row>
    <row r="10" spans="2:14" x14ac:dyDescent="0.25">
      <c r="B10" s="161" t="s">
        <v>85</v>
      </c>
      <c r="C10" s="506"/>
      <c r="D10" s="149" t="s">
        <v>46</v>
      </c>
      <c r="E10" s="512"/>
      <c r="F10" s="514"/>
      <c r="G10" s="149" t="s">
        <v>46</v>
      </c>
      <c r="H10" s="512"/>
      <c r="I10" s="163">
        <f>'Region 2_matrix'!Q16</f>
        <v>500</v>
      </c>
      <c r="J10" s="164">
        <f>I10-(SUM('Region 2_matrix'!G16:L16)+SUM('Region 2_matrix'!N16:O16))</f>
        <v>500</v>
      </c>
      <c r="K10" s="164">
        <f>J10-(SUM('Region 2_matrix'!G35:L35)+SUM('Region 2_matrix'!N35:O35))</f>
        <v>500</v>
      </c>
      <c r="L10" s="164">
        <f>K10-(SUM('Region 2_matrix'!G55:L55)+SUM('Region 2_matrix'!N55:O55))</f>
        <v>400</v>
      </c>
      <c r="M10" s="164">
        <f>L10-(SUM('Region 2_matrix'!G75:L75)+SUM('Region 2_matrix'!N75:O75))</f>
        <v>350</v>
      </c>
      <c r="N10" s="181">
        <f>M10-(SUM('Region 2_matrix'!G95:L95)+SUM('Region 2_matrix'!N95:O95))</f>
        <v>300</v>
      </c>
    </row>
    <row r="11" spans="2:14" x14ac:dyDescent="0.25">
      <c r="B11" s="159" t="s">
        <v>86</v>
      </c>
      <c r="C11" s="517" t="s">
        <v>6</v>
      </c>
      <c r="D11" s="193" t="s">
        <v>88</v>
      </c>
      <c r="E11" s="204" t="s">
        <v>49</v>
      </c>
      <c r="F11" s="501" t="s">
        <v>6</v>
      </c>
      <c r="G11" s="193" t="s">
        <v>88</v>
      </c>
      <c r="H11" s="204" t="s">
        <v>49</v>
      </c>
      <c r="I11" s="155">
        <f>'Region 2_matrix'!Q17</f>
        <v>300</v>
      </c>
      <c r="J11" s="156">
        <f>I11-(SUM('Region 2_matrix'!G17:M17)+SUM('Region 2_matrix'!O17:O17))</f>
        <v>300</v>
      </c>
      <c r="K11" s="156">
        <f>J11-(SUM('Region 2_matrix'!G36:M36)+SUM('Region 2_matrix'!O36:O36))</f>
        <v>300</v>
      </c>
      <c r="L11" s="156">
        <f>K11-(SUM('Region 2_matrix'!G56:M56)+SUM('Region 2_matrix'!O56:O56))</f>
        <v>300</v>
      </c>
      <c r="M11" s="158">
        <f>L11-(SUM('Region 2_matrix'!G76:M76)+SUM('Region 2_matrix'!O76:O76))</f>
        <v>300</v>
      </c>
      <c r="N11" s="160">
        <f>M11-(SUM('Region 2_matrix'!G96:M96)+SUM('Region 2_matrix'!O96:O96))</f>
        <v>300</v>
      </c>
    </row>
    <row r="12" spans="2:14" ht="15.75" thickBot="1" x14ac:dyDescent="0.3">
      <c r="B12" s="157" t="s">
        <v>87</v>
      </c>
      <c r="C12" s="518"/>
      <c r="D12" s="207" t="s">
        <v>89</v>
      </c>
      <c r="E12" s="194" t="s">
        <v>40</v>
      </c>
      <c r="F12" s="502"/>
      <c r="G12" s="207" t="s">
        <v>89</v>
      </c>
      <c r="H12" s="208" t="s">
        <v>40</v>
      </c>
      <c r="I12" s="183">
        <f>'Region 2_matrix'!Q18</f>
        <v>100</v>
      </c>
      <c r="J12" s="184">
        <f>I12-(SUM('Region 2_matrix'!G18:N18))</f>
        <v>100</v>
      </c>
      <c r="K12" s="184">
        <f>J12-(SUM('Region 2_matrix'!G37:N37))</f>
        <v>100</v>
      </c>
      <c r="L12" s="184">
        <f>K12-(SUM('Region 2_matrix'!G57:N57))</f>
        <v>100</v>
      </c>
      <c r="M12" s="184">
        <f>L12-(SUM('Region 2_matrix'!G77:N77))</f>
        <v>100</v>
      </c>
      <c r="N12" s="188">
        <f>M12-(SUM('Region 2_matrix'!G97:N97))+J14</f>
        <v>100</v>
      </c>
    </row>
    <row r="13" spans="2:14" x14ac:dyDescent="0.25">
      <c r="B13" s="213" t="s">
        <v>104</v>
      </c>
      <c r="C13" s="219" t="s">
        <v>10</v>
      </c>
      <c r="D13" s="499" t="s">
        <v>23</v>
      </c>
      <c r="E13" s="217" t="s">
        <v>28</v>
      </c>
      <c r="F13" s="202" t="s">
        <v>10</v>
      </c>
      <c r="G13" s="201" t="s">
        <v>11</v>
      </c>
      <c r="H13" s="221" t="s">
        <v>25</v>
      </c>
      <c r="I13" s="223" t="s">
        <v>73</v>
      </c>
      <c r="J13" s="225">
        <f>'Region 2_matrix'!G11</f>
        <v>1000</v>
      </c>
      <c r="K13" s="225">
        <f>J13</f>
        <v>1000</v>
      </c>
      <c r="L13" s="225">
        <f>J13</f>
        <v>1000</v>
      </c>
      <c r="M13" s="225">
        <f>J13</f>
        <v>1000</v>
      </c>
      <c r="N13" s="342" t="s">
        <v>103</v>
      </c>
    </row>
    <row r="14" spans="2:14" ht="15.75" thickBot="1" x14ac:dyDescent="0.3">
      <c r="B14" s="169" t="s">
        <v>105</v>
      </c>
      <c r="C14" s="218" t="s">
        <v>10</v>
      </c>
      <c r="D14" s="500"/>
      <c r="E14" s="208" t="s">
        <v>26</v>
      </c>
      <c r="F14" s="220" t="s">
        <v>6</v>
      </c>
      <c r="G14" s="207" t="s">
        <v>89</v>
      </c>
      <c r="H14" s="222" t="s">
        <v>40</v>
      </c>
      <c r="I14" s="179" t="s">
        <v>73</v>
      </c>
      <c r="J14" s="180">
        <f>'Region 2_matrix'!O12</f>
        <v>100</v>
      </c>
      <c r="K14" s="180">
        <f>J14</f>
        <v>100</v>
      </c>
      <c r="L14" s="180">
        <f>J14</f>
        <v>100</v>
      </c>
      <c r="M14" s="180">
        <f>J14</f>
        <v>100</v>
      </c>
      <c r="N14" s="349" t="s">
        <v>103</v>
      </c>
    </row>
    <row r="15" spans="2:14" x14ac:dyDescent="0.25">
      <c r="B15" s="226" t="s">
        <v>106</v>
      </c>
      <c r="C15" s="219" t="s">
        <v>10</v>
      </c>
      <c r="D15" s="201" t="s">
        <v>23</v>
      </c>
      <c r="E15" s="217" t="s">
        <v>28</v>
      </c>
      <c r="F15" s="202" t="s">
        <v>10</v>
      </c>
      <c r="G15" s="201" t="s">
        <v>11</v>
      </c>
      <c r="H15" s="275" t="s">
        <v>25</v>
      </c>
      <c r="I15" s="223" t="s">
        <v>73</v>
      </c>
      <c r="J15" s="224" t="s">
        <v>73</v>
      </c>
      <c r="K15" s="225">
        <f>'Region 2_matrix'!G30</f>
        <v>600</v>
      </c>
      <c r="L15" s="225">
        <f>K15</f>
        <v>600</v>
      </c>
      <c r="M15" s="225">
        <f>K15</f>
        <v>600</v>
      </c>
      <c r="N15" s="350">
        <f>K15</f>
        <v>600</v>
      </c>
    </row>
    <row r="16" spans="2:14" ht="15.75" thickBot="1" x14ac:dyDescent="0.3">
      <c r="B16" s="173" t="s">
        <v>107</v>
      </c>
      <c r="C16" s="227" t="s">
        <v>37</v>
      </c>
      <c r="D16" s="199" t="s">
        <v>75</v>
      </c>
      <c r="E16" s="200" t="s">
        <v>36</v>
      </c>
      <c r="F16" s="228" t="s">
        <v>37</v>
      </c>
      <c r="G16" s="199" t="s">
        <v>74</v>
      </c>
      <c r="H16" s="229" t="s">
        <v>170</v>
      </c>
      <c r="I16" s="174" t="s">
        <v>73</v>
      </c>
      <c r="J16" s="175" t="s">
        <v>73</v>
      </c>
      <c r="K16" s="175">
        <f>'Region 2_matrix'!J33</f>
        <v>5</v>
      </c>
      <c r="L16" s="175">
        <f>K16</f>
        <v>5</v>
      </c>
      <c r="M16" s="175">
        <f>K16</f>
        <v>5</v>
      </c>
      <c r="N16" s="216">
        <f>K16</f>
        <v>5</v>
      </c>
    </row>
    <row r="17" spans="2:15" x14ac:dyDescent="0.25">
      <c r="B17" s="226" t="s">
        <v>108</v>
      </c>
      <c r="C17" s="219" t="s">
        <v>10</v>
      </c>
      <c r="D17" s="201" t="s">
        <v>23</v>
      </c>
      <c r="E17" s="217" t="s">
        <v>28</v>
      </c>
      <c r="F17" s="202" t="s">
        <v>10</v>
      </c>
      <c r="G17" s="201" t="s">
        <v>11</v>
      </c>
      <c r="H17" s="275" t="s">
        <v>25</v>
      </c>
      <c r="I17" s="223" t="s">
        <v>73</v>
      </c>
      <c r="J17" s="224" t="s">
        <v>73</v>
      </c>
      <c r="K17" s="224" t="s">
        <v>73</v>
      </c>
      <c r="L17" s="225">
        <f>'Region 2_matrix'!G50</f>
        <v>350</v>
      </c>
      <c r="M17" s="225">
        <f>L17</f>
        <v>350</v>
      </c>
      <c r="N17" s="350">
        <f>L17</f>
        <v>350</v>
      </c>
    </row>
    <row r="18" spans="2:15" x14ac:dyDescent="0.25">
      <c r="B18" s="170" t="s">
        <v>109</v>
      </c>
      <c r="C18" s="198" t="s">
        <v>37</v>
      </c>
      <c r="D18" s="197" t="s">
        <v>75</v>
      </c>
      <c r="E18" s="196" t="s">
        <v>36</v>
      </c>
      <c r="F18" s="206" t="s">
        <v>37</v>
      </c>
      <c r="G18" s="197" t="s">
        <v>74</v>
      </c>
      <c r="H18" s="182" t="s">
        <v>170</v>
      </c>
      <c r="I18" s="171" t="s">
        <v>73</v>
      </c>
      <c r="J18" s="6" t="s">
        <v>73</v>
      </c>
      <c r="K18" s="6" t="s">
        <v>73</v>
      </c>
      <c r="L18" s="6">
        <f>'Region 2_matrix'!J53</f>
        <v>15</v>
      </c>
      <c r="M18" s="6">
        <f>L18</f>
        <v>15</v>
      </c>
      <c r="N18" s="215">
        <f>L18</f>
        <v>15</v>
      </c>
    </row>
    <row r="19" spans="2:15" ht="15.75" thickBot="1" x14ac:dyDescent="0.3">
      <c r="B19" s="173" t="s">
        <v>110</v>
      </c>
      <c r="C19" s="227" t="s">
        <v>38</v>
      </c>
      <c r="D19" s="199" t="s">
        <v>46</v>
      </c>
      <c r="E19" s="200" t="s">
        <v>39</v>
      </c>
      <c r="F19" s="228" t="s">
        <v>6</v>
      </c>
      <c r="G19" s="199" t="s">
        <v>88</v>
      </c>
      <c r="H19" s="229" t="s">
        <v>49</v>
      </c>
      <c r="I19" s="174" t="s">
        <v>73</v>
      </c>
      <c r="J19" s="175" t="s">
        <v>73</v>
      </c>
      <c r="K19" s="175" t="s">
        <v>73</v>
      </c>
      <c r="L19" s="175">
        <f>'Region 2_matrix'!N55</f>
        <v>100</v>
      </c>
      <c r="M19" s="175">
        <f>L19</f>
        <v>100</v>
      </c>
      <c r="N19" s="216">
        <f>L19</f>
        <v>100</v>
      </c>
    </row>
    <row r="20" spans="2:15" x14ac:dyDescent="0.25">
      <c r="B20" s="226" t="s">
        <v>111</v>
      </c>
      <c r="C20" s="219" t="s">
        <v>10</v>
      </c>
      <c r="D20" s="201" t="s">
        <v>23</v>
      </c>
      <c r="E20" s="217" t="s">
        <v>28</v>
      </c>
      <c r="F20" s="202" t="s">
        <v>10</v>
      </c>
      <c r="G20" s="201" t="s">
        <v>11</v>
      </c>
      <c r="H20" s="275" t="s">
        <v>25</v>
      </c>
      <c r="I20" s="223" t="s">
        <v>73</v>
      </c>
      <c r="J20" s="224" t="s">
        <v>73</v>
      </c>
      <c r="K20" s="224" t="s">
        <v>73</v>
      </c>
      <c r="L20" s="224" t="s">
        <v>73</v>
      </c>
      <c r="M20" s="225">
        <f>'Region 2_matrix'!G70</f>
        <v>175</v>
      </c>
      <c r="N20" s="350">
        <f>M20</f>
        <v>175</v>
      </c>
    </row>
    <row r="21" spans="2:15" x14ac:dyDescent="0.25">
      <c r="B21" s="170" t="s">
        <v>112</v>
      </c>
      <c r="C21" s="198" t="s">
        <v>37</v>
      </c>
      <c r="D21" s="197" t="s">
        <v>75</v>
      </c>
      <c r="E21" s="196" t="s">
        <v>36</v>
      </c>
      <c r="F21" s="206" t="s">
        <v>37</v>
      </c>
      <c r="G21" s="197" t="s">
        <v>74</v>
      </c>
      <c r="H21" s="182" t="s">
        <v>170</v>
      </c>
      <c r="I21" s="171" t="s">
        <v>73</v>
      </c>
      <c r="J21" s="6" t="s">
        <v>73</v>
      </c>
      <c r="K21" s="6" t="s">
        <v>73</v>
      </c>
      <c r="L21" s="6" t="s">
        <v>73</v>
      </c>
      <c r="M21" s="6">
        <f>'Region 2_matrix'!J73</f>
        <v>5</v>
      </c>
      <c r="N21" s="215">
        <f>M21</f>
        <v>5</v>
      </c>
    </row>
    <row r="22" spans="2:15" ht="15.75" thickBot="1" x14ac:dyDescent="0.3">
      <c r="B22" s="173" t="s">
        <v>113</v>
      </c>
      <c r="C22" s="227" t="s">
        <v>38</v>
      </c>
      <c r="D22" s="199" t="s">
        <v>46</v>
      </c>
      <c r="E22" s="200" t="s">
        <v>39</v>
      </c>
      <c r="F22" s="228" t="s">
        <v>6</v>
      </c>
      <c r="G22" s="199" t="s">
        <v>88</v>
      </c>
      <c r="H22" s="229" t="s">
        <v>49</v>
      </c>
      <c r="I22" s="174" t="s">
        <v>73</v>
      </c>
      <c r="J22" s="175" t="s">
        <v>73</v>
      </c>
      <c r="K22" s="175" t="s">
        <v>73</v>
      </c>
      <c r="L22" s="175" t="s">
        <v>73</v>
      </c>
      <c r="M22" s="175">
        <f>'Region 2_matrix'!N75</f>
        <v>50</v>
      </c>
      <c r="N22" s="216">
        <f>M22</f>
        <v>50</v>
      </c>
    </row>
    <row r="23" spans="2:15" x14ac:dyDescent="0.25">
      <c r="B23" s="226" t="s">
        <v>117</v>
      </c>
      <c r="C23" s="219" t="s">
        <v>10</v>
      </c>
      <c r="D23" s="201" t="s">
        <v>23</v>
      </c>
      <c r="E23" s="217" t="s">
        <v>28</v>
      </c>
      <c r="F23" s="202" t="s">
        <v>10</v>
      </c>
      <c r="G23" s="201" t="s">
        <v>11</v>
      </c>
      <c r="H23" s="275" t="s">
        <v>25</v>
      </c>
      <c r="I23" s="223" t="s">
        <v>73</v>
      </c>
      <c r="J23" s="224" t="s">
        <v>73</v>
      </c>
      <c r="K23" s="224" t="s">
        <v>73</v>
      </c>
      <c r="L23" s="224" t="s">
        <v>73</v>
      </c>
      <c r="M23" s="225" t="s">
        <v>73</v>
      </c>
      <c r="N23" s="350">
        <f>'Region 2_matrix'!G90</f>
        <v>85</v>
      </c>
    </row>
    <row r="24" spans="2:15" x14ac:dyDescent="0.25">
      <c r="B24" s="170" t="s">
        <v>116</v>
      </c>
      <c r="C24" s="198" t="s">
        <v>37</v>
      </c>
      <c r="D24" s="197" t="s">
        <v>75</v>
      </c>
      <c r="E24" s="196" t="s">
        <v>36</v>
      </c>
      <c r="F24" s="206" t="s">
        <v>37</v>
      </c>
      <c r="G24" s="197" t="s">
        <v>74</v>
      </c>
      <c r="H24" s="182" t="s">
        <v>170</v>
      </c>
      <c r="I24" s="171" t="s">
        <v>73</v>
      </c>
      <c r="J24" s="6" t="s">
        <v>73</v>
      </c>
      <c r="K24" s="6" t="s">
        <v>73</v>
      </c>
      <c r="L24" s="6" t="s">
        <v>73</v>
      </c>
      <c r="M24" s="6" t="s">
        <v>73</v>
      </c>
      <c r="N24" s="215">
        <f>'Region 2_matrix'!J93</f>
        <v>5</v>
      </c>
    </row>
    <row r="25" spans="2:15" x14ac:dyDescent="0.25">
      <c r="B25" s="177" t="s">
        <v>114</v>
      </c>
      <c r="C25" s="209" t="s">
        <v>6</v>
      </c>
      <c r="D25" s="150" t="s">
        <v>89</v>
      </c>
      <c r="E25" s="212" t="s">
        <v>40</v>
      </c>
      <c r="F25" s="205" t="s">
        <v>38</v>
      </c>
      <c r="G25" s="150" t="s">
        <v>45</v>
      </c>
      <c r="H25" s="176" t="s">
        <v>39</v>
      </c>
      <c r="I25" s="230" t="s">
        <v>73</v>
      </c>
      <c r="J25" s="8" t="s">
        <v>73</v>
      </c>
      <c r="K25" s="8" t="s">
        <v>73</v>
      </c>
      <c r="L25" s="8" t="s">
        <v>73</v>
      </c>
      <c r="M25" s="8" t="s">
        <v>73</v>
      </c>
      <c r="N25" s="231">
        <f>'Region 2_matrix'!L97</f>
        <v>100</v>
      </c>
    </row>
    <row r="26" spans="2:15" ht="15.75" thickBot="1" x14ac:dyDescent="0.3">
      <c r="B26" s="173" t="s">
        <v>115</v>
      </c>
      <c r="C26" s="227" t="s">
        <v>38</v>
      </c>
      <c r="D26" s="199" t="s">
        <v>46</v>
      </c>
      <c r="E26" s="200" t="s">
        <v>39</v>
      </c>
      <c r="F26" s="228" t="s">
        <v>6</v>
      </c>
      <c r="G26" s="199" t="s">
        <v>88</v>
      </c>
      <c r="H26" s="229" t="s">
        <v>49</v>
      </c>
      <c r="I26" s="174" t="s">
        <v>73</v>
      </c>
      <c r="J26" s="175" t="s">
        <v>73</v>
      </c>
      <c r="K26" s="175" t="s">
        <v>73</v>
      </c>
      <c r="L26" s="175" t="s">
        <v>73</v>
      </c>
      <c r="M26" s="175" t="s">
        <v>73</v>
      </c>
      <c r="N26" s="216">
        <f>'Region 2_matrix'!N95</f>
        <v>50</v>
      </c>
    </row>
    <row r="27" spans="2:15" x14ac:dyDescent="0.25">
      <c r="I27" s="185">
        <f>SUM(I4:I26)</f>
        <v>115000</v>
      </c>
      <c r="J27" s="185">
        <f t="shared" ref="J27:N27" si="0">SUM(J4:J26)</f>
        <v>115000</v>
      </c>
      <c r="K27" s="185">
        <f t="shared" si="0"/>
        <v>115000</v>
      </c>
      <c r="L27" s="185">
        <f t="shared" si="0"/>
        <v>115000</v>
      </c>
      <c r="M27" s="185">
        <f t="shared" si="0"/>
        <v>115000</v>
      </c>
      <c r="N27" s="185">
        <f t="shared" si="0"/>
        <v>115000</v>
      </c>
      <c r="O27" s="185"/>
    </row>
    <row r="28" spans="2:15" x14ac:dyDescent="0.25">
      <c r="I28" s="185"/>
    </row>
    <row r="29" spans="2:15" x14ac:dyDescent="0.25">
      <c r="M29" s="185"/>
      <c r="N29" s="185"/>
    </row>
  </sheetData>
  <mergeCells count="17">
    <mergeCell ref="B2:B3"/>
    <mergeCell ref="C2:E2"/>
    <mergeCell ref="F2:H2"/>
    <mergeCell ref="C9:C10"/>
    <mergeCell ref="C4:C6"/>
    <mergeCell ref="D13:D14"/>
    <mergeCell ref="F11:F12"/>
    <mergeCell ref="F7:F8"/>
    <mergeCell ref="C7:C8"/>
    <mergeCell ref="I2:N2"/>
    <mergeCell ref="D5:D6"/>
    <mergeCell ref="G5:G6"/>
    <mergeCell ref="E9:E10"/>
    <mergeCell ref="F9:F10"/>
    <mergeCell ref="F4:F6"/>
    <mergeCell ref="H9:H10"/>
    <mergeCell ref="C11:C12"/>
  </mergeCells>
  <phoneticPr fontId="8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BA0A91-D200-4CE4-92D0-68FC5B3AEC86}">
  <dimension ref="A1:L28"/>
  <sheetViews>
    <sheetView workbookViewId="0"/>
  </sheetViews>
  <sheetFormatPr defaultRowHeight="15" x14ac:dyDescent="0.25"/>
  <cols>
    <col min="1" max="1" width="9.5703125" style="1" bestFit="1" customWidth="1"/>
    <col min="2" max="2" width="10.28515625" style="1" bestFit="1" customWidth="1"/>
    <col min="3" max="3" width="9.28515625" style="1" bestFit="1" customWidth="1"/>
    <col min="4" max="9" width="9.85546875" style="1" bestFit="1" customWidth="1"/>
    <col min="10" max="10" width="7.7109375" style="1" bestFit="1" customWidth="1"/>
    <col min="11" max="11" width="10.42578125" style="1" bestFit="1" customWidth="1"/>
    <col min="12" max="35" width="5.7109375" style="1" customWidth="1"/>
    <col min="36" max="39" width="9.5703125" style="1" bestFit="1" customWidth="1"/>
    <col min="40" max="40" width="8.42578125" style="1" bestFit="1" customWidth="1"/>
    <col min="41" max="16384" width="9.140625" style="1"/>
  </cols>
  <sheetData>
    <row r="1" spans="1:12" ht="15.75" thickBot="1" x14ac:dyDescent="0.3"/>
    <row r="2" spans="1:12" ht="16.5" x14ac:dyDescent="0.25">
      <c r="B2" s="532" t="s">
        <v>53</v>
      </c>
      <c r="C2" s="533"/>
      <c r="D2" s="533"/>
      <c r="E2" s="533"/>
      <c r="F2" s="533"/>
      <c r="G2" s="533"/>
      <c r="H2" s="533"/>
      <c r="I2" s="533"/>
      <c r="J2" s="533"/>
      <c r="K2" s="534"/>
    </row>
    <row r="3" spans="1:12" s="241" customFormat="1" ht="17.25" thickBot="1" x14ac:dyDescent="0.3">
      <c r="B3" s="287" t="s">
        <v>9</v>
      </c>
      <c r="C3" s="280">
        <v>1995</v>
      </c>
      <c r="D3" s="281">
        <v>2000</v>
      </c>
      <c r="E3" s="281">
        <v>2005</v>
      </c>
      <c r="F3" s="282">
        <v>2010</v>
      </c>
      <c r="G3" s="282">
        <v>2015</v>
      </c>
      <c r="H3" s="283">
        <v>2020</v>
      </c>
      <c r="I3" s="288" t="s">
        <v>18</v>
      </c>
      <c r="J3" s="289" t="s">
        <v>17</v>
      </c>
      <c r="K3" s="290" t="s">
        <v>14</v>
      </c>
      <c r="L3" s="291"/>
    </row>
    <row r="4" spans="1:12" s="241" customFormat="1" ht="17.25" thickTop="1" x14ac:dyDescent="0.25">
      <c r="A4" s="237"/>
      <c r="B4" s="292" t="s">
        <v>90</v>
      </c>
      <c r="C4" s="293" t="s">
        <v>66</v>
      </c>
      <c r="D4" s="294" t="s">
        <v>67</v>
      </c>
      <c r="E4" s="294" t="s">
        <v>67</v>
      </c>
      <c r="F4" s="293" t="s">
        <v>66</v>
      </c>
      <c r="G4" s="295" t="s">
        <v>65</v>
      </c>
      <c r="H4" s="296" t="s">
        <v>67</v>
      </c>
      <c r="I4" s="526" t="s">
        <v>20</v>
      </c>
      <c r="J4" s="528" t="s">
        <v>160</v>
      </c>
      <c r="K4" s="297">
        <v>50</v>
      </c>
    </row>
    <row r="5" spans="1:12" s="241" customFormat="1" ht="16.5" x14ac:dyDescent="0.25">
      <c r="A5" s="237"/>
      <c r="B5" s="298" t="s">
        <v>70</v>
      </c>
      <c r="C5" s="299" t="s">
        <v>66</v>
      </c>
      <c r="D5" s="300" t="s">
        <v>67</v>
      </c>
      <c r="E5" s="300" t="s">
        <v>67</v>
      </c>
      <c r="F5" s="299" t="s">
        <v>66</v>
      </c>
      <c r="G5" s="301" t="s">
        <v>67</v>
      </c>
      <c r="H5" s="302" t="s">
        <v>67</v>
      </c>
      <c r="I5" s="527"/>
      <c r="J5" s="529"/>
      <c r="K5" s="297">
        <v>50</v>
      </c>
    </row>
    <row r="6" spans="1:12" s="241" customFormat="1" ht="16.5" x14ac:dyDescent="0.25">
      <c r="A6" s="237"/>
      <c r="B6" s="303" t="s">
        <v>91</v>
      </c>
      <c r="C6" s="304" t="s">
        <v>66</v>
      </c>
      <c r="D6" s="300" t="s">
        <v>67</v>
      </c>
      <c r="E6" s="300" t="s">
        <v>67</v>
      </c>
      <c r="F6" s="295" t="s">
        <v>65</v>
      </c>
      <c r="G6" s="304" t="s">
        <v>66</v>
      </c>
      <c r="H6" s="302" t="s">
        <v>67</v>
      </c>
      <c r="I6" s="527"/>
      <c r="J6" s="529"/>
      <c r="K6" s="297">
        <v>50</v>
      </c>
    </row>
    <row r="7" spans="1:12" x14ac:dyDescent="0.25">
      <c r="A7" s="3"/>
      <c r="B7" s="305" t="s">
        <v>93</v>
      </c>
      <c r="C7" s="306" t="s">
        <v>66</v>
      </c>
      <c r="D7" s="300" t="s">
        <v>67</v>
      </c>
      <c r="E7" s="300" t="s">
        <v>67</v>
      </c>
      <c r="F7" s="307" t="s">
        <v>65</v>
      </c>
      <c r="G7" s="301" t="s">
        <v>67</v>
      </c>
      <c r="H7" s="302" t="s">
        <v>67</v>
      </c>
      <c r="I7" s="527"/>
      <c r="J7" s="529"/>
      <c r="K7" s="297">
        <v>50</v>
      </c>
    </row>
    <row r="8" spans="1:12" x14ac:dyDescent="0.25">
      <c r="A8" s="3"/>
      <c r="B8" s="298" t="s">
        <v>92</v>
      </c>
      <c r="C8" s="308" t="s">
        <v>66</v>
      </c>
      <c r="D8" s="300" t="s">
        <v>67</v>
      </c>
      <c r="E8" s="300" t="s">
        <v>67</v>
      </c>
      <c r="F8" s="306" t="s">
        <v>66</v>
      </c>
      <c r="G8" s="307" t="s">
        <v>65</v>
      </c>
      <c r="H8" s="302" t="s">
        <v>67</v>
      </c>
      <c r="I8" s="527"/>
      <c r="J8" s="529"/>
      <c r="K8" s="297">
        <v>50</v>
      </c>
    </row>
    <row r="9" spans="1:12" x14ac:dyDescent="0.25">
      <c r="A9" s="3"/>
      <c r="B9" s="305" t="s">
        <v>94</v>
      </c>
      <c r="C9" s="309" t="s">
        <v>66</v>
      </c>
      <c r="D9" s="300" t="s">
        <v>67</v>
      </c>
      <c r="E9" s="300" t="s">
        <v>67</v>
      </c>
      <c r="F9" s="310" t="s">
        <v>66</v>
      </c>
      <c r="G9" s="301" t="s">
        <v>67</v>
      </c>
      <c r="H9" s="302" t="s">
        <v>67</v>
      </c>
      <c r="I9" s="527"/>
      <c r="J9" s="529"/>
      <c r="K9" s="297">
        <v>50</v>
      </c>
    </row>
    <row r="10" spans="1:12" x14ac:dyDescent="0.25">
      <c r="A10" s="3"/>
      <c r="B10" s="303" t="s">
        <v>99</v>
      </c>
      <c r="C10" s="309" t="s">
        <v>66</v>
      </c>
      <c r="D10" s="300" t="s">
        <v>67</v>
      </c>
      <c r="E10" s="295" t="s">
        <v>65</v>
      </c>
      <c r="F10" s="311" t="s">
        <v>67</v>
      </c>
      <c r="G10" s="311" t="s">
        <v>67</v>
      </c>
      <c r="H10" s="312" t="s">
        <v>66</v>
      </c>
      <c r="I10" s="527"/>
      <c r="J10" s="529"/>
      <c r="K10" s="297">
        <v>50</v>
      </c>
    </row>
    <row r="11" spans="1:12" x14ac:dyDescent="0.25">
      <c r="A11" s="3"/>
      <c r="B11" s="303" t="s">
        <v>95</v>
      </c>
      <c r="C11" s="309" t="s">
        <v>66</v>
      </c>
      <c r="D11" s="300" t="s">
        <v>67</v>
      </c>
      <c r="E11" s="307" t="s">
        <v>65</v>
      </c>
      <c r="F11" s="313" t="s">
        <v>67</v>
      </c>
      <c r="G11" s="301" t="s">
        <v>67</v>
      </c>
      <c r="H11" s="314" t="s">
        <v>67</v>
      </c>
      <c r="I11" s="527"/>
      <c r="J11" s="529"/>
      <c r="K11" s="297">
        <v>50</v>
      </c>
    </row>
    <row r="12" spans="1:12" x14ac:dyDescent="0.25">
      <c r="A12" s="3"/>
      <c r="B12" s="298" t="s">
        <v>100</v>
      </c>
      <c r="C12" s="309" t="s">
        <v>66</v>
      </c>
      <c r="D12" s="300" t="s">
        <v>67</v>
      </c>
      <c r="E12" s="306" t="s">
        <v>66</v>
      </c>
      <c r="F12" s="301" t="s">
        <v>67</v>
      </c>
      <c r="G12" s="311" t="s">
        <v>67</v>
      </c>
      <c r="H12" s="315" t="s">
        <v>65</v>
      </c>
      <c r="I12" s="527"/>
      <c r="J12" s="529"/>
      <c r="K12" s="297">
        <v>50</v>
      </c>
    </row>
    <row r="13" spans="1:12" x14ac:dyDescent="0.25">
      <c r="A13" s="3"/>
      <c r="B13" s="303" t="s">
        <v>96</v>
      </c>
      <c r="C13" s="309" t="s">
        <v>66</v>
      </c>
      <c r="D13" s="300" t="s">
        <v>67</v>
      </c>
      <c r="E13" s="310" t="s">
        <v>66</v>
      </c>
      <c r="F13" s="301" t="s">
        <v>67</v>
      </c>
      <c r="G13" s="302" t="s">
        <v>67</v>
      </c>
      <c r="H13" s="314" t="s">
        <v>67</v>
      </c>
      <c r="I13" s="527"/>
      <c r="J13" s="529"/>
      <c r="K13" s="297">
        <v>50</v>
      </c>
    </row>
    <row r="14" spans="1:12" x14ac:dyDescent="0.25">
      <c r="A14" s="3"/>
      <c r="B14" s="316" t="s">
        <v>101</v>
      </c>
      <c r="C14" s="309" t="s">
        <v>66</v>
      </c>
      <c r="D14" s="295" t="s">
        <v>65</v>
      </c>
      <c r="E14" s="317" t="s">
        <v>67</v>
      </c>
      <c r="F14" s="311" t="s">
        <v>67</v>
      </c>
      <c r="G14" s="301" t="s">
        <v>67</v>
      </c>
      <c r="H14" s="312" t="s">
        <v>66</v>
      </c>
      <c r="I14" s="527"/>
      <c r="J14" s="529"/>
      <c r="K14" s="297">
        <v>50</v>
      </c>
    </row>
    <row r="15" spans="1:12" x14ac:dyDescent="0.25">
      <c r="A15" s="3"/>
      <c r="B15" s="303" t="s">
        <v>97</v>
      </c>
      <c r="C15" s="318" t="s">
        <v>66</v>
      </c>
      <c r="D15" s="307" t="s">
        <v>65</v>
      </c>
      <c r="E15" s="300" t="s">
        <v>67</v>
      </c>
      <c r="F15" s="302" t="s">
        <v>67</v>
      </c>
      <c r="G15" s="302" t="s">
        <v>67</v>
      </c>
      <c r="H15" s="315" t="s">
        <v>65</v>
      </c>
      <c r="I15" s="527"/>
      <c r="J15" s="529"/>
      <c r="K15" s="297">
        <v>50</v>
      </c>
    </row>
    <row r="16" spans="1:12" x14ac:dyDescent="0.25">
      <c r="A16" s="3"/>
      <c r="B16" s="303" t="s">
        <v>102</v>
      </c>
      <c r="C16" s="304" t="s">
        <v>66</v>
      </c>
      <c r="D16" s="306" t="s">
        <v>66</v>
      </c>
      <c r="E16" s="300" t="s">
        <v>67</v>
      </c>
      <c r="F16" s="295" t="s">
        <v>65</v>
      </c>
      <c r="G16" s="306" t="s">
        <v>66</v>
      </c>
      <c r="H16" s="314" t="s">
        <v>67</v>
      </c>
      <c r="I16" s="527"/>
      <c r="J16" s="529"/>
      <c r="K16" s="297">
        <v>50</v>
      </c>
    </row>
    <row r="17" spans="1:12" ht="15.75" thickBot="1" x14ac:dyDescent="0.3">
      <c r="A17" s="3"/>
      <c r="B17" s="319" t="s">
        <v>98</v>
      </c>
      <c r="C17" s="320" t="s">
        <v>66</v>
      </c>
      <c r="D17" s="321" t="s">
        <v>66</v>
      </c>
      <c r="E17" s="300" t="s">
        <v>67</v>
      </c>
      <c r="F17" s="307" t="s">
        <v>65</v>
      </c>
      <c r="G17" s="322" t="s">
        <v>67</v>
      </c>
      <c r="H17" s="323" t="s">
        <v>67</v>
      </c>
      <c r="I17" s="527"/>
      <c r="J17" s="529"/>
      <c r="K17" s="297">
        <v>50</v>
      </c>
    </row>
    <row r="18" spans="1:12" ht="16.5" thickTop="1" thickBot="1" x14ac:dyDescent="0.3">
      <c r="B18" s="400" t="s">
        <v>16</v>
      </c>
      <c r="C18" s="401"/>
      <c r="D18" s="401"/>
      <c r="E18" s="401"/>
      <c r="F18" s="401"/>
      <c r="G18" s="401"/>
      <c r="H18" s="401"/>
      <c r="I18" s="401"/>
      <c r="J18" s="530"/>
      <c r="K18" s="324">
        <f>SUM(K4:K17)</f>
        <v>700</v>
      </c>
      <c r="L18" s="9"/>
    </row>
    <row r="20" spans="1:12" ht="16.5" x14ac:dyDescent="0.25">
      <c r="B20" s="531" t="s">
        <v>165</v>
      </c>
      <c r="C20" s="531"/>
      <c r="D20" s="531"/>
      <c r="E20" s="531"/>
      <c r="F20" s="531"/>
      <c r="G20" s="531"/>
      <c r="H20" s="531"/>
      <c r="I20" s="531"/>
      <c r="J20" s="531"/>
      <c r="K20" s="531"/>
    </row>
    <row r="22" spans="1:12" x14ac:dyDescent="0.25">
      <c r="B22" s="1" t="s">
        <v>59</v>
      </c>
      <c r="C22" s="12" t="s">
        <v>37</v>
      </c>
    </row>
    <row r="23" spans="1:12" x14ac:dyDescent="0.25">
      <c r="B23" s="1" t="s">
        <v>60</v>
      </c>
      <c r="C23" s="12" t="s">
        <v>54</v>
      </c>
    </row>
    <row r="24" spans="1:12" x14ac:dyDescent="0.25">
      <c r="B24" s="1" t="s">
        <v>61</v>
      </c>
      <c r="C24" s="12" t="s">
        <v>58</v>
      </c>
    </row>
    <row r="25" spans="1:12" x14ac:dyDescent="0.25">
      <c r="B25" s="1" t="s">
        <v>62</v>
      </c>
      <c r="C25" s="12" t="s">
        <v>55</v>
      </c>
    </row>
    <row r="26" spans="1:12" x14ac:dyDescent="0.25">
      <c r="B26" s="1" t="s">
        <v>63</v>
      </c>
      <c r="C26" s="12" t="s">
        <v>56</v>
      </c>
    </row>
    <row r="27" spans="1:12" x14ac:dyDescent="0.25">
      <c r="B27" s="1" t="s">
        <v>64</v>
      </c>
      <c r="C27" s="12" t="s">
        <v>57</v>
      </c>
    </row>
    <row r="28" spans="1:12" x14ac:dyDescent="0.25">
      <c r="B28" s="12" t="s">
        <v>22</v>
      </c>
    </row>
  </sheetData>
  <mergeCells count="5">
    <mergeCell ref="I4:I17"/>
    <mergeCell ref="J4:J17"/>
    <mergeCell ref="B18:J18"/>
    <mergeCell ref="B20:K20"/>
    <mergeCell ref="B2:K2"/>
  </mergeCells>
  <phoneticPr fontId="8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0560C1-0811-4B96-9D17-B5459F93047A}">
  <dimension ref="A1:AI26"/>
  <sheetViews>
    <sheetView workbookViewId="0"/>
  </sheetViews>
  <sheetFormatPr defaultRowHeight="15" x14ac:dyDescent="0.25"/>
  <cols>
    <col min="1" max="1" width="2.42578125" style="1" customWidth="1"/>
    <col min="2" max="2" width="10.28515625" style="1" bestFit="1" customWidth="1"/>
    <col min="3" max="3" width="9.28515625" style="1" bestFit="1" customWidth="1"/>
    <col min="4" max="14" width="9.85546875" style="1" bestFit="1" customWidth="1"/>
    <col min="15" max="30" width="9.85546875" style="1" customWidth="1"/>
    <col min="31" max="31" width="9.85546875" style="1" bestFit="1" customWidth="1"/>
    <col min="32" max="32" width="7.7109375" style="1" bestFit="1" customWidth="1"/>
    <col min="33" max="33" width="10.85546875" style="1" bestFit="1" customWidth="1"/>
    <col min="34" max="34" width="11" style="1" bestFit="1" customWidth="1"/>
    <col min="35" max="38" width="9.5703125" style="1" bestFit="1" customWidth="1"/>
    <col min="39" max="39" width="8.42578125" style="1" bestFit="1" customWidth="1"/>
    <col min="40" max="16384" width="9.140625" style="1"/>
  </cols>
  <sheetData>
    <row r="1" spans="1:34" ht="29.25" thickBot="1" x14ac:dyDescent="0.3">
      <c r="B1" s="145" t="s">
        <v>172</v>
      </c>
    </row>
    <row r="2" spans="1:34" s="241" customFormat="1" ht="16.5" x14ac:dyDescent="0.25">
      <c r="B2" s="397" t="s">
        <v>53</v>
      </c>
      <c r="C2" s="398"/>
      <c r="D2" s="398"/>
      <c r="E2" s="398"/>
      <c r="F2" s="398"/>
      <c r="G2" s="398"/>
      <c r="H2" s="398"/>
      <c r="I2" s="398"/>
      <c r="J2" s="398"/>
      <c r="K2" s="398"/>
      <c r="L2" s="398"/>
      <c r="M2" s="398"/>
      <c r="N2" s="398"/>
      <c r="O2" s="398"/>
      <c r="P2" s="398"/>
      <c r="Q2" s="398"/>
      <c r="R2" s="398"/>
      <c r="S2" s="398"/>
      <c r="T2" s="398"/>
      <c r="U2" s="398"/>
      <c r="V2" s="398"/>
      <c r="W2" s="398"/>
      <c r="X2" s="398"/>
      <c r="Y2" s="398"/>
      <c r="Z2" s="398"/>
      <c r="AA2" s="398"/>
      <c r="AB2" s="398"/>
      <c r="AC2" s="398"/>
      <c r="AD2" s="398"/>
      <c r="AE2" s="398"/>
      <c r="AF2" s="399"/>
      <c r="AG2" s="325" t="s">
        <v>68</v>
      </c>
      <c r="AH2" s="245" t="s">
        <v>69</v>
      </c>
    </row>
    <row r="3" spans="1:34" s="241" customFormat="1" ht="17.25" thickBot="1" x14ac:dyDescent="0.3">
      <c r="B3" s="243" t="s">
        <v>9</v>
      </c>
      <c r="C3" s="326">
        <v>1995</v>
      </c>
      <c r="D3" s="244">
        <v>1996</v>
      </c>
      <c r="E3" s="244">
        <v>1997</v>
      </c>
      <c r="F3" s="244">
        <v>1998</v>
      </c>
      <c r="G3" s="244">
        <v>1999</v>
      </c>
      <c r="H3" s="244">
        <v>2000</v>
      </c>
      <c r="I3" s="244">
        <v>2001</v>
      </c>
      <c r="J3" s="244">
        <v>2002</v>
      </c>
      <c r="K3" s="244">
        <v>2003</v>
      </c>
      <c r="L3" s="244">
        <v>2004</v>
      </c>
      <c r="M3" s="244">
        <v>2005</v>
      </c>
      <c r="N3" s="327">
        <v>2006</v>
      </c>
      <c r="O3" s="244">
        <v>2007</v>
      </c>
      <c r="P3" s="244">
        <v>2008</v>
      </c>
      <c r="Q3" s="244">
        <v>2009</v>
      </c>
      <c r="R3" s="244">
        <v>2010</v>
      </c>
      <c r="S3" s="244">
        <v>2011</v>
      </c>
      <c r="T3" s="244">
        <v>2012</v>
      </c>
      <c r="U3" s="244">
        <v>2013</v>
      </c>
      <c r="V3" s="244">
        <v>2014</v>
      </c>
      <c r="W3" s="244">
        <v>2015</v>
      </c>
      <c r="X3" s="244">
        <v>2016</v>
      </c>
      <c r="Y3" s="244">
        <v>2017</v>
      </c>
      <c r="Z3" s="244">
        <v>2018</v>
      </c>
      <c r="AA3" s="244">
        <v>2019</v>
      </c>
      <c r="AB3" s="244">
        <v>2020</v>
      </c>
      <c r="AC3" s="244">
        <v>2021</v>
      </c>
      <c r="AD3" s="244">
        <v>2022</v>
      </c>
      <c r="AE3" s="278" t="s">
        <v>18</v>
      </c>
      <c r="AF3" s="279" t="s">
        <v>17</v>
      </c>
      <c r="AG3" s="394" t="s">
        <v>14</v>
      </c>
      <c r="AH3" s="396"/>
    </row>
    <row r="4" spans="1:34" ht="15.75" thickTop="1" x14ac:dyDescent="0.25">
      <c r="A4" s="3"/>
      <c r="B4" s="2" t="s">
        <v>90</v>
      </c>
      <c r="C4" s="541" t="s">
        <v>66</v>
      </c>
      <c r="D4" s="550" t="s">
        <v>67</v>
      </c>
      <c r="E4" s="550" t="s">
        <v>67</v>
      </c>
      <c r="F4" s="550" t="s">
        <v>67</v>
      </c>
      <c r="G4" s="550" t="s">
        <v>67</v>
      </c>
      <c r="H4" s="550" t="s">
        <v>67</v>
      </c>
      <c r="I4" s="535" t="s">
        <v>66</v>
      </c>
      <c r="J4" s="537" t="s">
        <v>65</v>
      </c>
      <c r="K4" s="551" t="s">
        <v>67</v>
      </c>
      <c r="L4" s="551" t="s">
        <v>67</v>
      </c>
      <c r="M4" s="551" t="s">
        <v>67</v>
      </c>
      <c r="N4" s="551" t="s">
        <v>67</v>
      </c>
      <c r="O4" s="551" t="s">
        <v>67</v>
      </c>
      <c r="P4" s="535" t="s">
        <v>66</v>
      </c>
      <c r="Q4" s="537" t="s">
        <v>65</v>
      </c>
      <c r="R4" s="548" t="s">
        <v>66</v>
      </c>
      <c r="S4" s="537" t="s">
        <v>65</v>
      </c>
      <c r="T4" s="331" t="s">
        <v>66</v>
      </c>
      <c r="U4" s="332" t="s">
        <v>65</v>
      </c>
      <c r="V4" s="331" t="s">
        <v>66</v>
      </c>
      <c r="W4" s="332" t="s">
        <v>65</v>
      </c>
      <c r="X4" s="331" t="s">
        <v>66</v>
      </c>
      <c r="Y4" s="333" t="s">
        <v>65</v>
      </c>
      <c r="Z4" s="334" t="s">
        <v>66</v>
      </c>
      <c r="AA4" s="333" t="s">
        <v>65</v>
      </c>
      <c r="AB4" s="322" t="s">
        <v>67</v>
      </c>
      <c r="AC4" s="322" t="s">
        <v>67</v>
      </c>
      <c r="AD4" s="322" t="s">
        <v>67</v>
      </c>
      <c r="AE4" s="545" t="s">
        <v>20</v>
      </c>
      <c r="AF4" s="406" t="s">
        <v>160</v>
      </c>
      <c r="AG4" s="335">
        <v>50</v>
      </c>
      <c r="AH4" s="147">
        <v>50</v>
      </c>
    </row>
    <row r="5" spans="1:34" x14ac:dyDescent="0.25">
      <c r="A5" s="3"/>
      <c r="B5" s="146" t="s">
        <v>70</v>
      </c>
      <c r="C5" s="542"/>
      <c r="D5" s="544"/>
      <c r="E5" s="544"/>
      <c r="F5" s="544"/>
      <c r="G5" s="544"/>
      <c r="H5" s="544"/>
      <c r="I5" s="536"/>
      <c r="J5" s="538"/>
      <c r="K5" s="544"/>
      <c r="L5" s="544"/>
      <c r="M5" s="544"/>
      <c r="N5" s="544"/>
      <c r="O5" s="544"/>
      <c r="P5" s="536"/>
      <c r="Q5" s="538"/>
      <c r="R5" s="536"/>
      <c r="S5" s="538"/>
      <c r="T5" s="322" t="s">
        <v>67</v>
      </c>
      <c r="U5" s="322" t="s">
        <v>67</v>
      </c>
      <c r="V5" s="322" t="s">
        <v>67</v>
      </c>
      <c r="W5" s="322" t="s">
        <v>67</v>
      </c>
      <c r="X5" s="322" t="s">
        <v>67</v>
      </c>
      <c r="Y5" s="322" t="s">
        <v>67</v>
      </c>
      <c r="Z5" s="322" t="s">
        <v>67</v>
      </c>
      <c r="AA5" s="322" t="s">
        <v>67</v>
      </c>
      <c r="AB5" s="322" t="s">
        <v>67</v>
      </c>
      <c r="AC5" s="322" t="s">
        <v>67</v>
      </c>
      <c r="AD5" s="331" t="s">
        <v>66</v>
      </c>
      <c r="AE5" s="546"/>
      <c r="AF5" s="407"/>
      <c r="AG5" s="171">
        <v>50</v>
      </c>
      <c r="AH5" s="7">
        <v>50</v>
      </c>
    </row>
    <row r="6" spans="1:34" x14ac:dyDescent="0.25">
      <c r="B6" s="276" t="s">
        <v>91</v>
      </c>
      <c r="C6" s="552" t="s">
        <v>66</v>
      </c>
      <c r="D6" s="537" t="s">
        <v>65</v>
      </c>
      <c r="E6" s="543" t="s">
        <v>67</v>
      </c>
      <c r="F6" s="543" t="s">
        <v>67</v>
      </c>
      <c r="G6" s="543" t="s">
        <v>67</v>
      </c>
      <c r="H6" s="543" t="s">
        <v>67</v>
      </c>
      <c r="I6" s="543" t="s">
        <v>67</v>
      </c>
      <c r="J6" s="535" t="s">
        <v>66</v>
      </c>
      <c r="K6" s="537" t="s">
        <v>65</v>
      </c>
      <c r="L6" s="543" t="s">
        <v>67</v>
      </c>
      <c r="M6" s="543" t="s">
        <v>67</v>
      </c>
      <c r="N6" s="543" t="s">
        <v>67</v>
      </c>
      <c r="O6" s="543" t="s">
        <v>67</v>
      </c>
      <c r="P6" s="543" t="s">
        <v>67</v>
      </c>
      <c r="Q6" s="535" t="s">
        <v>66</v>
      </c>
      <c r="R6" s="537" t="s">
        <v>65</v>
      </c>
      <c r="S6" s="548" t="s">
        <v>66</v>
      </c>
      <c r="T6" s="537" t="s">
        <v>65</v>
      </c>
      <c r="U6" s="331" t="s">
        <v>66</v>
      </c>
      <c r="V6" s="332" t="s">
        <v>65</v>
      </c>
      <c r="W6" s="331" t="s">
        <v>66</v>
      </c>
      <c r="X6" s="332" t="s">
        <v>65</v>
      </c>
      <c r="Y6" s="331" t="s">
        <v>66</v>
      </c>
      <c r="Z6" s="332" t="s">
        <v>65</v>
      </c>
      <c r="AA6" s="322" t="s">
        <v>67</v>
      </c>
      <c r="AB6" s="322" t="s">
        <v>67</v>
      </c>
      <c r="AC6" s="322" t="s">
        <v>67</v>
      </c>
      <c r="AD6" s="322" t="s">
        <v>67</v>
      </c>
      <c r="AE6" s="546"/>
      <c r="AF6" s="407"/>
      <c r="AG6" s="172">
        <v>50</v>
      </c>
      <c r="AH6" s="277">
        <v>50</v>
      </c>
    </row>
    <row r="7" spans="1:34" x14ac:dyDescent="0.25">
      <c r="B7" s="143" t="s">
        <v>93</v>
      </c>
      <c r="C7" s="542"/>
      <c r="D7" s="538"/>
      <c r="E7" s="544"/>
      <c r="F7" s="544"/>
      <c r="G7" s="544"/>
      <c r="H7" s="544"/>
      <c r="I7" s="544"/>
      <c r="J7" s="536"/>
      <c r="K7" s="538"/>
      <c r="L7" s="544"/>
      <c r="M7" s="544"/>
      <c r="N7" s="544"/>
      <c r="O7" s="544"/>
      <c r="P7" s="544"/>
      <c r="Q7" s="536"/>
      <c r="R7" s="538"/>
      <c r="S7" s="536"/>
      <c r="T7" s="538"/>
      <c r="U7" s="322" t="s">
        <v>67</v>
      </c>
      <c r="V7" s="322" t="s">
        <v>67</v>
      </c>
      <c r="W7" s="322" t="s">
        <v>67</v>
      </c>
      <c r="X7" s="322" t="s">
        <v>67</v>
      </c>
      <c r="Y7" s="322" t="s">
        <v>67</v>
      </c>
      <c r="Z7" s="322" t="s">
        <v>67</v>
      </c>
      <c r="AA7" s="322" t="s">
        <v>67</v>
      </c>
      <c r="AB7" s="322" t="s">
        <v>67</v>
      </c>
      <c r="AC7" s="322" t="s">
        <v>67</v>
      </c>
      <c r="AD7" s="322" t="s">
        <v>67</v>
      </c>
      <c r="AE7" s="546"/>
      <c r="AF7" s="407"/>
      <c r="AG7" s="235">
        <v>50</v>
      </c>
      <c r="AH7" s="148">
        <v>50</v>
      </c>
    </row>
    <row r="8" spans="1:34" x14ac:dyDescent="0.25">
      <c r="A8" s="3"/>
      <c r="B8" s="4" t="s">
        <v>92</v>
      </c>
      <c r="C8" s="541" t="s">
        <v>66</v>
      </c>
      <c r="D8" s="541" t="s">
        <v>66</v>
      </c>
      <c r="E8" s="537" t="s">
        <v>65</v>
      </c>
      <c r="F8" s="543" t="s">
        <v>67</v>
      </c>
      <c r="G8" s="543" t="s">
        <v>67</v>
      </c>
      <c r="H8" s="543" t="s">
        <v>67</v>
      </c>
      <c r="I8" s="543" t="s">
        <v>67</v>
      </c>
      <c r="J8" s="543" t="s">
        <v>67</v>
      </c>
      <c r="K8" s="535" t="s">
        <v>66</v>
      </c>
      <c r="L8" s="537" t="s">
        <v>65</v>
      </c>
      <c r="M8" s="543" t="s">
        <v>67</v>
      </c>
      <c r="N8" s="543" t="s">
        <v>67</v>
      </c>
      <c r="O8" s="543" t="s">
        <v>67</v>
      </c>
      <c r="P8" s="543" t="s">
        <v>67</v>
      </c>
      <c r="Q8" s="543" t="s">
        <v>67</v>
      </c>
      <c r="R8" s="535" t="s">
        <v>66</v>
      </c>
      <c r="S8" s="537" t="s">
        <v>65</v>
      </c>
      <c r="T8" s="548" t="s">
        <v>66</v>
      </c>
      <c r="U8" s="537" t="s">
        <v>65</v>
      </c>
      <c r="V8" s="331" t="s">
        <v>66</v>
      </c>
      <c r="W8" s="332" t="s">
        <v>65</v>
      </c>
      <c r="X8" s="331" t="s">
        <v>66</v>
      </c>
      <c r="Y8" s="332" t="s">
        <v>65</v>
      </c>
      <c r="Z8" s="322" t="s">
        <v>67</v>
      </c>
      <c r="AA8" s="322" t="s">
        <v>67</v>
      </c>
      <c r="AB8" s="322" t="s">
        <v>67</v>
      </c>
      <c r="AC8" s="322" t="s">
        <v>67</v>
      </c>
      <c r="AD8" s="322" t="s">
        <v>67</v>
      </c>
      <c r="AE8" s="546"/>
      <c r="AF8" s="407"/>
      <c r="AG8" s="171">
        <v>50</v>
      </c>
      <c r="AH8" s="7">
        <v>50</v>
      </c>
    </row>
    <row r="9" spans="1:34" x14ac:dyDescent="0.25">
      <c r="A9" s="3"/>
      <c r="B9" s="146" t="s">
        <v>94</v>
      </c>
      <c r="C9" s="542"/>
      <c r="D9" s="542"/>
      <c r="E9" s="538"/>
      <c r="F9" s="544"/>
      <c r="G9" s="544"/>
      <c r="H9" s="544"/>
      <c r="I9" s="544"/>
      <c r="J9" s="544"/>
      <c r="K9" s="536"/>
      <c r="L9" s="538"/>
      <c r="M9" s="544"/>
      <c r="N9" s="544"/>
      <c r="O9" s="544"/>
      <c r="P9" s="544"/>
      <c r="Q9" s="544"/>
      <c r="R9" s="536"/>
      <c r="S9" s="538"/>
      <c r="T9" s="536"/>
      <c r="U9" s="538"/>
      <c r="V9" s="322" t="s">
        <v>67</v>
      </c>
      <c r="W9" s="322" t="s">
        <v>67</v>
      </c>
      <c r="X9" s="322" t="s">
        <v>67</v>
      </c>
      <c r="Y9" s="322" t="s">
        <v>67</v>
      </c>
      <c r="Z9" s="322" t="s">
        <v>67</v>
      </c>
      <c r="AA9" s="322" t="s">
        <v>67</v>
      </c>
      <c r="AB9" s="322" t="s">
        <v>67</v>
      </c>
      <c r="AC9" s="322" t="s">
        <v>67</v>
      </c>
      <c r="AD9" s="322" t="s">
        <v>67</v>
      </c>
      <c r="AE9" s="546"/>
      <c r="AF9" s="407"/>
      <c r="AG9" s="230">
        <v>50</v>
      </c>
      <c r="AH9" s="147">
        <v>50</v>
      </c>
    </row>
    <row r="10" spans="1:34" x14ac:dyDescent="0.25">
      <c r="A10" s="3"/>
      <c r="B10" s="146" t="s">
        <v>99</v>
      </c>
      <c r="C10" s="541" t="s">
        <v>66</v>
      </c>
      <c r="D10" s="541" t="s">
        <v>66</v>
      </c>
      <c r="E10" s="541" t="s">
        <v>66</v>
      </c>
      <c r="F10" s="537" t="s">
        <v>65</v>
      </c>
      <c r="G10" s="543" t="s">
        <v>67</v>
      </c>
      <c r="H10" s="543" t="s">
        <v>67</v>
      </c>
      <c r="I10" s="543" t="s">
        <v>67</v>
      </c>
      <c r="J10" s="543" t="s">
        <v>67</v>
      </c>
      <c r="K10" s="543" t="s">
        <v>67</v>
      </c>
      <c r="L10" s="535" t="s">
        <v>66</v>
      </c>
      <c r="M10" s="537" t="s">
        <v>65</v>
      </c>
      <c r="N10" s="548" t="s">
        <v>66</v>
      </c>
      <c r="O10" s="537" t="s">
        <v>65</v>
      </c>
      <c r="P10" s="539" t="s">
        <v>67</v>
      </c>
      <c r="Q10" s="539" t="s">
        <v>67</v>
      </c>
      <c r="R10" s="539" t="s">
        <v>67</v>
      </c>
      <c r="S10" s="539" t="s">
        <v>67</v>
      </c>
      <c r="T10" s="539" t="s">
        <v>67</v>
      </c>
      <c r="U10" s="539" t="s">
        <v>67</v>
      </c>
      <c r="V10" s="539" t="s">
        <v>67</v>
      </c>
      <c r="W10" s="539" t="s">
        <v>67</v>
      </c>
      <c r="X10" s="539" t="s">
        <v>67</v>
      </c>
      <c r="Y10" s="539" t="s">
        <v>67</v>
      </c>
      <c r="Z10" s="535" t="s">
        <v>66</v>
      </c>
      <c r="AA10" s="336" t="s">
        <v>65</v>
      </c>
      <c r="AB10" s="337" t="s">
        <v>66</v>
      </c>
      <c r="AC10" s="336" t="s">
        <v>65</v>
      </c>
      <c r="AD10" s="338" t="s">
        <v>67</v>
      </c>
      <c r="AE10" s="546"/>
      <c r="AF10" s="407"/>
      <c r="AG10" s="230">
        <v>50</v>
      </c>
      <c r="AH10" s="147">
        <v>50</v>
      </c>
    </row>
    <row r="11" spans="1:34" x14ac:dyDescent="0.25">
      <c r="A11" s="3"/>
      <c r="B11" s="146" t="s">
        <v>95</v>
      </c>
      <c r="C11" s="542"/>
      <c r="D11" s="542"/>
      <c r="E11" s="542"/>
      <c r="F11" s="538"/>
      <c r="G11" s="544"/>
      <c r="H11" s="544"/>
      <c r="I11" s="544"/>
      <c r="J11" s="544"/>
      <c r="K11" s="544"/>
      <c r="L11" s="536"/>
      <c r="M11" s="538"/>
      <c r="N11" s="536"/>
      <c r="O11" s="538"/>
      <c r="P11" s="540"/>
      <c r="Q11" s="540"/>
      <c r="R11" s="540"/>
      <c r="S11" s="540"/>
      <c r="T11" s="540"/>
      <c r="U11" s="540"/>
      <c r="V11" s="540"/>
      <c r="W11" s="540"/>
      <c r="X11" s="540"/>
      <c r="Y11" s="540"/>
      <c r="Z11" s="536"/>
      <c r="AA11" s="322" t="s">
        <v>67</v>
      </c>
      <c r="AB11" s="322" t="s">
        <v>67</v>
      </c>
      <c r="AC11" s="322" t="s">
        <v>67</v>
      </c>
      <c r="AD11" s="322" t="s">
        <v>67</v>
      </c>
      <c r="AE11" s="546"/>
      <c r="AF11" s="407"/>
      <c r="AG11" s="230">
        <v>50</v>
      </c>
      <c r="AH11" s="147">
        <v>50</v>
      </c>
    </row>
    <row r="12" spans="1:34" x14ac:dyDescent="0.25">
      <c r="A12" s="3"/>
      <c r="B12" s="146" t="s">
        <v>100</v>
      </c>
      <c r="C12" s="541" t="s">
        <v>66</v>
      </c>
      <c r="D12" s="541" t="s">
        <v>66</v>
      </c>
      <c r="E12" s="541" t="s">
        <v>66</v>
      </c>
      <c r="F12" s="541" t="s">
        <v>66</v>
      </c>
      <c r="G12" s="537" t="s">
        <v>65</v>
      </c>
      <c r="H12" s="543" t="s">
        <v>67</v>
      </c>
      <c r="I12" s="543" t="s">
        <v>67</v>
      </c>
      <c r="J12" s="543" t="s">
        <v>67</v>
      </c>
      <c r="K12" s="543" t="s">
        <v>67</v>
      </c>
      <c r="L12" s="543" t="s">
        <v>67</v>
      </c>
      <c r="M12" s="535" t="s">
        <v>66</v>
      </c>
      <c r="N12" s="537" t="s">
        <v>65</v>
      </c>
      <c r="O12" s="535" t="s">
        <v>66</v>
      </c>
      <c r="P12" s="537" t="s">
        <v>65</v>
      </c>
      <c r="Q12" s="539" t="s">
        <v>67</v>
      </c>
      <c r="R12" s="539" t="s">
        <v>67</v>
      </c>
      <c r="S12" s="539" t="s">
        <v>67</v>
      </c>
      <c r="T12" s="539" t="s">
        <v>67</v>
      </c>
      <c r="U12" s="539" t="s">
        <v>67</v>
      </c>
      <c r="V12" s="539" t="s">
        <v>67</v>
      </c>
      <c r="W12" s="539" t="s">
        <v>67</v>
      </c>
      <c r="X12" s="539" t="s">
        <v>67</v>
      </c>
      <c r="Y12" s="539" t="s">
        <v>67</v>
      </c>
      <c r="Z12" s="539" t="s">
        <v>67</v>
      </c>
      <c r="AA12" s="535" t="s">
        <v>66</v>
      </c>
      <c r="AB12" s="329" t="s">
        <v>65</v>
      </c>
      <c r="AC12" s="328" t="s">
        <v>66</v>
      </c>
      <c r="AD12" s="329" t="s">
        <v>65</v>
      </c>
      <c r="AE12" s="546"/>
      <c r="AF12" s="407"/>
      <c r="AG12" s="230">
        <v>50</v>
      </c>
      <c r="AH12" s="147">
        <v>50</v>
      </c>
    </row>
    <row r="13" spans="1:34" x14ac:dyDescent="0.25">
      <c r="A13" s="3"/>
      <c r="B13" s="146" t="s">
        <v>96</v>
      </c>
      <c r="C13" s="542"/>
      <c r="D13" s="542"/>
      <c r="E13" s="542"/>
      <c r="F13" s="542"/>
      <c r="G13" s="538"/>
      <c r="H13" s="544"/>
      <c r="I13" s="544"/>
      <c r="J13" s="544"/>
      <c r="K13" s="544"/>
      <c r="L13" s="544"/>
      <c r="M13" s="536"/>
      <c r="N13" s="538"/>
      <c r="O13" s="536"/>
      <c r="P13" s="538"/>
      <c r="Q13" s="540"/>
      <c r="R13" s="540"/>
      <c r="S13" s="540"/>
      <c r="T13" s="540"/>
      <c r="U13" s="540"/>
      <c r="V13" s="540"/>
      <c r="W13" s="540"/>
      <c r="X13" s="540"/>
      <c r="Y13" s="540"/>
      <c r="Z13" s="540"/>
      <c r="AA13" s="536"/>
      <c r="AB13" s="338" t="s">
        <v>67</v>
      </c>
      <c r="AC13" s="338" t="s">
        <v>67</v>
      </c>
      <c r="AD13" s="338" t="s">
        <v>67</v>
      </c>
      <c r="AE13" s="546"/>
      <c r="AF13" s="407"/>
      <c r="AG13" s="230">
        <v>50</v>
      </c>
      <c r="AH13" s="147">
        <v>50</v>
      </c>
    </row>
    <row r="14" spans="1:34" x14ac:dyDescent="0.25">
      <c r="A14" s="3"/>
      <c r="B14" s="276" t="s">
        <v>101</v>
      </c>
      <c r="C14" s="541" t="s">
        <v>66</v>
      </c>
      <c r="D14" s="541" t="s">
        <v>66</v>
      </c>
      <c r="E14" s="541" t="s">
        <v>66</v>
      </c>
      <c r="F14" s="541" t="s">
        <v>66</v>
      </c>
      <c r="G14" s="541" t="s">
        <v>66</v>
      </c>
      <c r="H14" s="537" t="s">
        <v>65</v>
      </c>
      <c r="I14" s="543" t="s">
        <v>67</v>
      </c>
      <c r="J14" s="543" t="s">
        <v>67</v>
      </c>
      <c r="K14" s="543" t="s">
        <v>67</v>
      </c>
      <c r="L14" s="543" t="s">
        <v>67</v>
      </c>
      <c r="M14" s="543" t="s">
        <v>67</v>
      </c>
      <c r="N14" s="535" t="s">
        <v>66</v>
      </c>
      <c r="O14" s="537" t="s">
        <v>65</v>
      </c>
      <c r="P14" s="535" t="s">
        <v>66</v>
      </c>
      <c r="Q14" s="537" t="s">
        <v>65</v>
      </c>
      <c r="R14" s="539" t="s">
        <v>67</v>
      </c>
      <c r="S14" s="539" t="s">
        <v>67</v>
      </c>
      <c r="T14" s="539" t="s">
        <v>67</v>
      </c>
      <c r="U14" s="539" t="s">
        <v>67</v>
      </c>
      <c r="V14" s="539" t="s">
        <v>67</v>
      </c>
      <c r="W14" s="539" t="s">
        <v>67</v>
      </c>
      <c r="X14" s="539" t="s">
        <v>67</v>
      </c>
      <c r="Y14" s="539" t="s">
        <v>67</v>
      </c>
      <c r="Z14" s="539" t="s">
        <v>67</v>
      </c>
      <c r="AA14" s="539" t="s">
        <v>67</v>
      </c>
      <c r="AB14" s="330" t="s">
        <v>66</v>
      </c>
      <c r="AC14" s="339" t="s">
        <v>65</v>
      </c>
      <c r="AD14" s="340" t="s">
        <v>66</v>
      </c>
      <c r="AE14" s="546"/>
      <c r="AF14" s="407"/>
      <c r="AG14" s="230">
        <v>50</v>
      </c>
      <c r="AH14" s="147">
        <v>50</v>
      </c>
    </row>
    <row r="15" spans="1:34" x14ac:dyDescent="0.25">
      <c r="A15" s="3"/>
      <c r="B15" s="143" t="s">
        <v>97</v>
      </c>
      <c r="C15" s="542"/>
      <c r="D15" s="542"/>
      <c r="E15" s="542"/>
      <c r="F15" s="542"/>
      <c r="G15" s="542"/>
      <c r="H15" s="538"/>
      <c r="I15" s="544"/>
      <c r="J15" s="544"/>
      <c r="K15" s="544"/>
      <c r="L15" s="544"/>
      <c r="M15" s="544"/>
      <c r="N15" s="536"/>
      <c r="O15" s="538"/>
      <c r="P15" s="536"/>
      <c r="Q15" s="538"/>
      <c r="R15" s="540"/>
      <c r="S15" s="540"/>
      <c r="T15" s="540"/>
      <c r="U15" s="540"/>
      <c r="V15" s="540"/>
      <c r="W15" s="540"/>
      <c r="X15" s="540"/>
      <c r="Y15" s="540"/>
      <c r="Z15" s="540"/>
      <c r="AA15" s="540"/>
      <c r="AB15" s="336" t="s">
        <v>65</v>
      </c>
      <c r="AC15" s="338" t="s">
        <v>67</v>
      </c>
      <c r="AD15" s="338" t="s">
        <v>67</v>
      </c>
      <c r="AE15" s="546"/>
      <c r="AF15" s="407"/>
      <c r="AG15" s="230">
        <v>50</v>
      </c>
      <c r="AH15" s="147">
        <v>50</v>
      </c>
    </row>
    <row r="16" spans="1:34" x14ac:dyDescent="0.25">
      <c r="A16" s="3"/>
      <c r="B16" s="146" t="s">
        <v>102</v>
      </c>
      <c r="C16" s="541" t="s">
        <v>66</v>
      </c>
      <c r="D16" s="541" t="s">
        <v>66</v>
      </c>
      <c r="E16" s="541" t="s">
        <v>66</v>
      </c>
      <c r="F16" s="541" t="s">
        <v>66</v>
      </c>
      <c r="G16" s="541" t="s">
        <v>66</v>
      </c>
      <c r="H16" s="541" t="s">
        <v>66</v>
      </c>
      <c r="I16" s="537" t="s">
        <v>65</v>
      </c>
      <c r="J16" s="543" t="s">
        <v>67</v>
      </c>
      <c r="K16" s="543" t="s">
        <v>67</v>
      </c>
      <c r="L16" s="543" t="s">
        <v>67</v>
      </c>
      <c r="M16" s="543" t="s">
        <v>67</v>
      </c>
      <c r="N16" s="543" t="s">
        <v>67</v>
      </c>
      <c r="O16" s="548" t="s">
        <v>66</v>
      </c>
      <c r="P16" s="537" t="s">
        <v>65</v>
      </c>
      <c r="Q16" s="535" t="s">
        <v>66</v>
      </c>
      <c r="R16" s="537" t="s">
        <v>65</v>
      </c>
      <c r="S16" s="331" t="s">
        <v>66</v>
      </c>
      <c r="T16" s="332" t="s">
        <v>65</v>
      </c>
      <c r="U16" s="331" t="s">
        <v>66</v>
      </c>
      <c r="V16" s="332" t="s">
        <v>65</v>
      </c>
      <c r="W16" s="331" t="s">
        <v>66</v>
      </c>
      <c r="X16" s="332" t="s">
        <v>65</v>
      </c>
      <c r="Y16" s="331" t="s">
        <v>66</v>
      </c>
      <c r="Z16" s="322" t="s">
        <v>67</v>
      </c>
      <c r="AA16" s="322" t="s">
        <v>67</v>
      </c>
      <c r="AB16" s="322" t="s">
        <v>67</v>
      </c>
      <c r="AC16" s="322" t="s">
        <v>67</v>
      </c>
      <c r="AD16" s="322" t="s">
        <v>67</v>
      </c>
      <c r="AE16" s="546"/>
      <c r="AF16" s="407"/>
      <c r="AG16" s="230">
        <v>50</v>
      </c>
      <c r="AH16" s="147">
        <v>50</v>
      </c>
    </row>
    <row r="17" spans="1:35" ht="15.75" thickBot="1" x14ac:dyDescent="0.3">
      <c r="A17" s="3"/>
      <c r="B17" s="146" t="s">
        <v>98</v>
      </c>
      <c r="C17" s="542"/>
      <c r="D17" s="542"/>
      <c r="E17" s="542"/>
      <c r="F17" s="542"/>
      <c r="G17" s="542"/>
      <c r="H17" s="542"/>
      <c r="I17" s="538"/>
      <c r="J17" s="544"/>
      <c r="K17" s="544"/>
      <c r="L17" s="544"/>
      <c r="M17" s="544"/>
      <c r="N17" s="544"/>
      <c r="O17" s="549"/>
      <c r="P17" s="538"/>
      <c r="Q17" s="536"/>
      <c r="R17" s="538"/>
      <c r="S17" s="322" t="s">
        <v>67</v>
      </c>
      <c r="T17" s="322" t="s">
        <v>67</v>
      </c>
      <c r="U17" s="322" t="s">
        <v>67</v>
      </c>
      <c r="V17" s="322" t="s">
        <v>67</v>
      </c>
      <c r="W17" s="322" t="s">
        <v>67</v>
      </c>
      <c r="X17" s="322" t="s">
        <v>67</v>
      </c>
      <c r="Y17" s="322" t="s">
        <v>67</v>
      </c>
      <c r="Z17" s="322" t="s">
        <v>67</v>
      </c>
      <c r="AA17" s="322" t="s">
        <v>67</v>
      </c>
      <c r="AB17" s="322" t="s">
        <v>67</v>
      </c>
      <c r="AC17" s="331" t="s">
        <v>66</v>
      </c>
      <c r="AD17" s="332" t="s">
        <v>65</v>
      </c>
      <c r="AE17" s="547"/>
      <c r="AF17" s="408"/>
      <c r="AG17" s="230">
        <v>50</v>
      </c>
      <c r="AH17" s="147">
        <v>50</v>
      </c>
    </row>
    <row r="18" spans="1:35" ht="16.5" thickTop="1" thickBot="1" x14ac:dyDescent="0.3">
      <c r="B18" s="400" t="s">
        <v>16</v>
      </c>
      <c r="C18" s="401"/>
      <c r="D18" s="401"/>
      <c r="E18" s="401"/>
      <c r="F18" s="401"/>
      <c r="G18" s="401"/>
      <c r="H18" s="401"/>
      <c r="I18" s="401"/>
      <c r="J18" s="401"/>
      <c r="K18" s="401"/>
      <c r="L18" s="401"/>
      <c r="M18" s="401"/>
      <c r="N18" s="401"/>
      <c r="O18" s="401"/>
      <c r="P18" s="401"/>
      <c r="Q18" s="401"/>
      <c r="R18" s="401"/>
      <c r="S18" s="401"/>
      <c r="T18" s="401"/>
      <c r="U18" s="401"/>
      <c r="V18" s="401"/>
      <c r="W18" s="401"/>
      <c r="X18" s="401"/>
      <c r="Y18" s="401"/>
      <c r="Z18" s="401"/>
      <c r="AA18" s="401"/>
      <c r="AB18" s="401"/>
      <c r="AC18" s="401"/>
      <c r="AD18" s="401"/>
      <c r="AE18" s="401"/>
      <c r="AF18" s="402"/>
      <c r="AG18" s="341">
        <f>SUM(AG10:AG17)</f>
        <v>400</v>
      </c>
      <c r="AH18" s="144">
        <f>SUM(AH10:AH17)</f>
        <v>400</v>
      </c>
      <c r="AI18" s="9"/>
    </row>
    <row r="20" spans="1:35" x14ac:dyDescent="0.25">
      <c r="B20" s="1" t="s">
        <v>59</v>
      </c>
      <c r="C20" s="12" t="s">
        <v>37</v>
      </c>
    </row>
    <row r="21" spans="1:35" x14ac:dyDescent="0.25">
      <c r="B21" s="1" t="s">
        <v>60</v>
      </c>
      <c r="C21" s="12" t="s">
        <v>54</v>
      </c>
    </row>
    <row r="22" spans="1:35" x14ac:dyDescent="0.25">
      <c r="B22" s="1" t="s">
        <v>61</v>
      </c>
      <c r="C22" s="12" t="s">
        <v>58</v>
      </c>
    </row>
    <row r="23" spans="1:35" x14ac:dyDescent="0.25">
      <c r="B23" s="1" t="s">
        <v>62</v>
      </c>
      <c r="C23" s="12" t="s">
        <v>55</v>
      </c>
    </row>
    <row r="24" spans="1:35" x14ac:dyDescent="0.25">
      <c r="B24" s="1" t="s">
        <v>63</v>
      </c>
      <c r="C24" s="12" t="s">
        <v>56</v>
      </c>
    </row>
    <row r="25" spans="1:35" x14ac:dyDescent="0.25">
      <c r="B25" s="1" t="s">
        <v>64</v>
      </c>
      <c r="C25" s="12" t="s">
        <v>57</v>
      </c>
    </row>
    <row r="26" spans="1:35" x14ac:dyDescent="0.25">
      <c r="B26" s="12" t="s">
        <v>22</v>
      </c>
    </row>
  </sheetData>
  <mergeCells count="149">
    <mergeCell ref="C6:C7"/>
    <mergeCell ref="D6:D7"/>
    <mergeCell ref="E6:E7"/>
    <mergeCell ref="L6:L7"/>
    <mergeCell ref="C8:C9"/>
    <mergeCell ref="D8:D9"/>
    <mergeCell ref="E8:E9"/>
    <mergeCell ref="F8:F9"/>
    <mergeCell ref="G8:G9"/>
    <mergeCell ref="H8:H9"/>
    <mergeCell ref="I8:I9"/>
    <mergeCell ref="F6:F7"/>
    <mergeCell ref="G6:G7"/>
    <mergeCell ref="H6:H7"/>
    <mergeCell ref="I6:I7"/>
    <mergeCell ref="J6:J7"/>
    <mergeCell ref="G14:G15"/>
    <mergeCell ref="F14:F15"/>
    <mergeCell ref="E14:E15"/>
    <mergeCell ref="D14:D15"/>
    <mergeCell ref="E12:E13"/>
    <mergeCell ref="C14:C15"/>
    <mergeCell ref="C16:C17"/>
    <mergeCell ref="D16:D17"/>
    <mergeCell ref="E16:E17"/>
    <mergeCell ref="F16:F17"/>
    <mergeCell ref="C12:C13"/>
    <mergeCell ref="J14:J15"/>
    <mergeCell ref="I14:I15"/>
    <mergeCell ref="H14:H15"/>
    <mergeCell ref="H16:H17"/>
    <mergeCell ref="I16:I17"/>
    <mergeCell ref="J16:J17"/>
    <mergeCell ref="K16:K17"/>
    <mergeCell ref="L16:L17"/>
    <mergeCell ref="M16:M17"/>
    <mergeCell ref="M4:M5"/>
    <mergeCell ref="L4:L5"/>
    <mergeCell ref="F12:F13"/>
    <mergeCell ref="G12:G13"/>
    <mergeCell ref="J8:J9"/>
    <mergeCell ref="K8:K9"/>
    <mergeCell ref="L8:L9"/>
    <mergeCell ref="H12:H13"/>
    <mergeCell ref="I12:I13"/>
    <mergeCell ref="J12:J13"/>
    <mergeCell ref="K12:K13"/>
    <mergeCell ref="L12:L13"/>
    <mergeCell ref="M12:M13"/>
    <mergeCell ref="I10:I11"/>
    <mergeCell ref="J10:J11"/>
    <mergeCell ref="K10:K11"/>
    <mergeCell ref="L10:L11"/>
    <mergeCell ref="M6:M7"/>
    <mergeCell ref="C4:C5"/>
    <mergeCell ref="D4:D5"/>
    <mergeCell ref="E4:E5"/>
    <mergeCell ref="F4:F5"/>
    <mergeCell ref="G4:G5"/>
    <mergeCell ref="H4:H5"/>
    <mergeCell ref="I4:I5"/>
    <mergeCell ref="J4:J5"/>
    <mergeCell ref="O10:O11"/>
    <mergeCell ref="M8:M9"/>
    <mergeCell ref="C10:C11"/>
    <mergeCell ref="D10:D11"/>
    <mergeCell ref="E10:E11"/>
    <mergeCell ref="F10:F11"/>
    <mergeCell ref="G10:G11"/>
    <mergeCell ref="H10:H11"/>
    <mergeCell ref="K6:K7"/>
    <mergeCell ref="M10:M11"/>
    <mergeCell ref="N6:N7"/>
    <mergeCell ref="N8:N9"/>
    <mergeCell ref="K4:K5"/>
    <mergeCell ref="N10:N11"/>
    <mergeCell ref="N4:N5"/>
    <mergeCell ref="O4:O5"/>
    <mergeCell ref="Z10:Z11"/>
    <mergeCell ref="N12:N13"/>
    <mergeCell ref="O12:O13"/>
    <mergeCell ref="P12:P13"/>
    <mergeCell ref="Q12:Q13"/>
    <mergeCell ref="S4:S5"/>
    <mergeCell ref="O6:O7"/>
    <mergeCell ref="P6:P7"/>
    <mergeCell ref="O8:O9"/>
    <mergeCell ref="P8:P9"/>
    <mergeCell ref="Q6:Q7"/>
    <mergeCell ref="Q8:Q9"/>
    <mergeCell ref="R6:R7"/>
    <mergeCell ref="S6:S7"/>
    <mergeCell ref="P4:P5"/>
    <mergeCell ref="Q4:Q5"/>
    <mergeCell ref="R4:R5"/>
    <mergeCell ref="U12:U13"/>
    <mergeCell ref="V12:V13"/>
    <mergeCell ref="W12:W13"/>
    <mergeCell ref="X12:X13"/>
    <mergeCell ref="Y12:Y13"/>
    <mergeCell ref="Z12:Z13"/>
    <mergeCell ref="B2:AF2"/>
    <mergeCell ref="AG3:AH3"/>
    <mergeCell ref="AE4:AE17"/>
    <mergeCell ref="AF4:AF17"/>
    <mergeCell ref="T6:T7"/>
    <mergeCell ref="R8:R9"/>
    <mergeCell ref="S8:S9"/>
    <mergeCell ref="T8:T9"/>
    <mergeCell ref="U8:U9"/>
    <mergeCell ref="P10:P11"/>
    <mergeCell ref="Q10:Q11"/>
    <mergeCell ref="R10:R11"/>
    <mergeCell ref="S10:S11"/>
    <mergeCell ref="T10:T11"/>
    <mergeCell ref="U10:U11"/>
    <mergeCell ref="V10:V11"/>
    <mergeCell ref="W10:W11"/>
    <mergeCell ref="X10:X11"/>
    <mergeCell ref="N16:N17"/>
    <mergeCell ref="O16:O17"/>
    <mergeCell ref="P16:P17"/>
    <mergeCell ref="Q16:Q17"/>
    <mergeCell ref="R16:R17"/>
    <mergeCell ref="Y10:Y11"/>
    <mergeCell ref="B18:AF18"/>
    <mergeCell ref="AA12:AA13"/>
    <mergeCell ref="N14:N15"/>
    <mergeCell ref="O14:O15"/>
    <mergeCell ref="P14:P15"/>
    <mergeCell ref="Q14:Q15"/>
    <mergeCell ref="R14:R15"/>
    <mergeCell ref="S14:S15"/>
    <mergeCell ref="T14:T15"/>
    <mergeCell ref="U14:U15"/>
    <mergeCell ref="V14:V15"/>
    <mergeCell ref="W14:W15"/>
    <mergeCell ref="X14:X15"/>
    <mergeCell ref="Y14:Y15"/>
    <mergeCell ref="Z14:Z15"/>
    <mergeCell ref="AA14:AA15"/>
    <mergeCell ref="R12:R13"/>
    <mergeCell ref="S12:S13"/>
    <mergeCell ref="T12:T13"/>
    <mergeCell ref="D12:D13"/>
    <mergeCell ref="G16:G17"/>
    <mergeCell ref="M14:M15"/>
    <mergeCell ref="L14:L15"/>
    <mergeCell ref="K14:K15"/>
  </mergeCells>
  <phoneticPr fontId="8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C273309EA794D47B623F3D2AA1ABC4C" ma:contentTypeVersion="16" ma:contentTypeDescription="Create a new document." ma:contentTypeScope="" ma:versionID="105907798f9bea32e12bbb4419ffc046">
  <xsd:schema xmlns:xsd="http://www.w3.org/2001/XMLSchema" xmlns:xs="http://www.w3.org/2001/XMLSchema" xmlns:p="http://schemas.microsoft.com/office/2006/metadata/properties" xmlns:ns2="735141c6-fa34-463e-949d-9db9ad8707b3" xmlns:ns3="bec96b84-9954-4c03-ba7f-aee3985cc808" targetNamespace="http://schemas.microsoft.com/office/2006/metadata/properties" ma:root="true" ma:fieldsID="45094881b336055282c2325b7d5d383d" ns2:_="" ns3:_="">
    <xsd:import namespace="735141c6-fa34-463e-949d-9db9ad8707b3"/>
    <xsd:import namespace="bec96b84-9954-4c03-ba7f-aee3985cc80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5141c6-fa34-463e-949d-9db9ad8707b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392bbaaa-5fea-4630-82b3-571df96ef7d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c96b84-9954-4c03-ba7f-aee3985cc808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62058668-c721-4769-89ca-8cadbbc18459}" ma:internalName="TaxCatchAll" ma:showField="CatchAllData" ma:web="bec96b84-9954-4c03-ba7f-aee3985cc80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ec96b84-9954-4c03-ba7f-aee3985cc808" xsi:nil="true"/>
    <lcf76f155ced4ddcb4097134ff3c332f xmlns="735141c6-fa34-463e-949d-9db9ad8707b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FCD1522-660B-4536-B5C1-4B45917554E8}"/>
</file>

<file path=customXml/itemProps2.xml><?xml version="1.0" encoding="utf-8"?>
<ds:datastoreItem xmlns:ds="http://schemas.openxmlformats.org/officeDocument/2006/customXml" ds:itemID="{F5813193-67F1-4DA2-AF44-9BCEF513705F}"/>
</file>

<file path=customXml/itemProps3.xml><?xml version="1.0" encoding="utf-8"?>
<ds:datastoreItem xmlns:ds="http://schemas.openxmlformats.org/officeDocument/2006/customXml" ds:itemID="{1CA07BB0-F903-4B38-9862-38BAECB56C7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Subdivisions</vt:lpstr>
      <vt:lpstr>Region 1</vt:lpstr>
      <vt:lpstr>Region 2_matrix</vt:lpstr>
      <vt:lpstr>Region 2_unit</vt:lpstr>
      <vt:lpstr>Region 3</vt:lpstr>
      <vt:lpstr>long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sandro federici</dc:creator>
  <cp:lastModifiedBy>sandro federici</cp:lastModifiedBy>
  <dcterms:created xsi:type="dcterms:W3CDTF">2024-07-27T14:25:09Z</dcterms:created>
  <dcterms:modified xsi:type="dcterms:W3CDTF">2024-09-01T10:53:25Z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0x0101004C273309EA794D47B623F3D2AA1ABC4C</vt:lpwstr>
  </property>
</Properties>
</file>